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Gold Crown Collection\01 Brunswick Gold Crown RECREATION Patterns\03 - EZ 1.0\"/>
    </mc:Choice>
  </mc:AlternateContent>
  <workbookProtection workbookPassword="C51D" lockStructure="1"/>
  <bookViews>
    <workbookView xWindow="0" yWindow="435" windowWidth="15195" windowHeight="8865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3" i="2" l="1"/>
  <c r="S37" i="6"/>
  <c r="U22" i="2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V22" i="2" l="1"/>
  <c r="F11" i="3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<sst xmlns="http://schemas.openxmlformats.org/spreadsheetml/2006/main" count="442" uniqueCount="160">
  <si>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</si>
  <si>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</si>
  <si>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</si>
  <si>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</si>
  <si>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</si>
  <si>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</si>
  <si>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</si>
  <si>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</si>
  <si>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</si>
  <si>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</si>
  <si>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</si>
  <si>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</si>
  <si>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</si>
  <si>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</si>
  <si>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</si>
  <si>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</si>
  <si>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</si>
  <si>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</si>
  <si>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</si>
  <si>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</si>
  <si>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</si>
  <si>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</si>
  <si>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</si>
  <si>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</si>
  <si>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</si>
  <si>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</si>
  <si>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</si>
  <si>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</si>
  <si>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</si>
  <si>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</si>
  <si>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</si>
  <si>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</si>
  <si>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</si>
  <si>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</si>
  <si>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</si>
  <si>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</si>
  <si>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</si>
  <si>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</si>
  <si>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</si>
  <si>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</si>
  <si>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</si>
  <si>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</si>
  <si>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</si>
  <si>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</si>
  <si>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</si>
  <si>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</si>
  <si>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</si>
  <si>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</si>
  <si>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</si>
  <si>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</si>
  <si>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</si>
  <si>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</si>
  <si>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</si>
  <si>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</si>
  <si>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</si>
  <si>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</si>
  <si>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</si>
  <si>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</si>
  <si>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</si>
  <si>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</si>
  <si>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</si>
  <si>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</si>
  <si>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</si>
  <si>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</si>
  <si>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</si>
  <si>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</si>
  <si>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</si>
  <si>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</si>
  <si>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</si>
  <si>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</si>
  <si>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</si>
  <si>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</si>
  <si>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</si>
  <si>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</si>
  <si>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</si>
  <si>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</si>
  <si>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</si>
  <si>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</si>
  <si>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</si>
  <si>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</si>
  <si>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</si>
  <si>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</si>
  <si>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</si>
  <si>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</si>
  <si>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</si>
  <si>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</si>
  <si>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</si>
  <si>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</si>
  <si>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</si>
  <si>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</si>
  <si>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</si>
  <si>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</si>
  <si>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</si>
  <si>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</si>
  <si>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</si>
  <si>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</si>
  <si>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</si>
  <si>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</si>
  <si>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</si>
  <si>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</si>
  <si>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</si>
  <si>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</si>
  <si>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</si>
  <si>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</si>
  <si>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</si>
  <si>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</si>
  <si>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</si>
  <si>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</si>
  <si>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</si>
  <si>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</si>
  <si>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</si>
  <si>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</si>
  <si>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</si>
  <si>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</si>
  <si>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</si>
  <si>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</si>
  <si>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</si>
  <si>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</si>
  <si>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</si>
  <si>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</si>
  <si>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</si>
  <si>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</si>
  <si>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</si>
  <si>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</si>
  <si>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</si>
  <si>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</si>
  <si>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</si>
  <si>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</si>
  <si>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</si>
  <si>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</si>
  <si>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</si>
  <si>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</si>
  <si>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</si>
  <si>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</si>
  <si>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</si>
  <si>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</si>
  <si>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</si>
  <si>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</si>
  <si>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</si>
  <si>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</si>
  <si>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</si>
  <si>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</si>
  <si>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</si>
  <si>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</si>
  <si>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</si>
  <si>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</si>
  <si>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</si>
  <si>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</si>
  <si>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</si>
  <si>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</si>
  <si>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</si>
  <si>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</si>
  <si>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</si>
  <si>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</si>
  <si>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</si>
  <si>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</si>
  <si>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</si>
  <si>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</si>
  <si>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</si>
  <si>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EZ 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</si>
</sst>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45</c:v>
                </c:pt>
                <c:pt idx="10">
                  <c:v>60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45</c:v>
                </c:pt>
                <c:pt idx="30">
                  <c:v>27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B-495B-BF10-AFB53BAD79F3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17</c:v>
                </c:pt>
                <c:pt idx="10">
                  <c:v>40</c:v>
                </c:pt>
                <c:pt idx="11">
                  <c:v>60</c:v>
                </c:pt>
                <c:pt idx="12">
                  <c:v>65</c:v>
                </c:pt>
                <c:pt idx="13">
                  <c:v>65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65</c:v>
                </c:pt>
                <c:pt idx="26">
                  <c:v>65</c:v>
                </c:pt>
                <c:pt idx="27">
                  <c:v>60</c:v>
                </c:pt>
                <c:pt idx="28">
                  <c:v>40</c:v>
                </c:pt>
                <c:pt idx="29">
                  <c:v>17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B-495B-BF10-AFB53BAD79F3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9</c:v>
                </c:pt>
                <c:pt idx="11">
                  <c:v>40</c:v>
                </c:pt>
                <c:pt idx="12">
                  <c:v>50</c:v>
                </c:pt>
                <c:pt idx="13">
                  <c:v>50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50</c:v>
                </c:pt>
                <c:pt idx="26">
                  <c:v>50</c:v>
                </c:pt>
                <c:pt idx="27">
                  <c:v>40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B-495B-BF10-AFB53BAD79F3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7</c:v>
                </c:pt>
                <c:pt idx="11">
                  <c:v>25</c:v>
                </c:pt>
                <c:pt idx="12">
                  <c:v>40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40</c:v>
                </c:pt>
                <c:pt idx="26">
                  <c:v>40</c:v>
                </c:pt>
                <c:pt idx="27">
                  <c:v>25</c:v>
                </c:pt>
                <c:pt idx="28">
                  <c:v>7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B-495B-BF10-AFB53BAD79F3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4B-495B-BF10-AFB53BAD79F3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B44B-495B-BF10-AFB53BAD79F3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B44B-495B-BF10-AFB53BAD79F3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B44B-495B-BF10-AFB53BAD7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70976"/>
        <c:axId val="132473984"/>
      </c:areaChart>
      <c:catAx>
        <c:axId val="131070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24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3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1070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0.18191616766467064</c:v>
                </c:pt>
                <c:pt idx="1">
                  <c:v>0.18191616766467064</c:v>
                </c:pt>
                <c:pt idx="2">
                  <c:v>0.18191616766467064</c:v>
                </c:pt>
                <c:pt idx="3">
                  <c:v>0.18191616766467064</c:v>
                </c:pt>
                <c:pt idx="4">
                  <c:v>0.18191616766467064</c:v>
                </c:pt>
                <c:pt idx="5">
                  <c:v>0.18191616766467064</c:v>
                </c:pt>
                <c:pt idx="6">
                  <c:v>0.18191616766467064</c:v>
                </c:pt>
                <c:pt idx="7">
                  <c:v>0.18191616766467064</c:v>
                </c:pt>
                <c:pt idx="8">
                  <c:v>0.19029940119760477</c:v>
                </c:pt>
                <c:pt idx="9">
                  <c:v>0.2716167664670659</c:v>
                </c:pt>
                <c:pt idx="10">
                  <c:v>0.41287425149700602</c:v>
                </c:pt>
                <c:pt idx="11">
                  <c:v>0.67065868263473061</c:v>
                </c:pt>
                <c:pt idx="12">
                  <c:v>0.75239520958083839</c:v>
                </c:pt>
                <c:pt idx="13">
                  <c:v>0.75239520958083839</c:v>
                </c:pt>
                <c:pt idx="14">
                  <c:v>0.87185628742514965</c:v>
                </c:pt>
                <c:pt idx="15">
                  <c:v>0.87185628742514965</c:v>
                </c:pt>
                <c:pt idx="16">
                  <c:v>0.87185628742514965</c:v>
                </c:pt>
                <c:pt idx="17">
                  <c:v>0.87185628742514965</c:v>
                </c:pt>
                <c:pt idx="18">
                  <c:v>0.87185628742514965</c:v>
                </c:pt>
                <c:pt idx="19">
                  <c:v>0.87185628742514965</c:v>
                </c:pt>
                <c:pt idx="20">
                  <c:v>0.87185628742514965</c:v>
                </c:pt>
                <c:pt idx="21">
                  <c:v>0.87185628742514965</c:v>
                </c:pt>
                <c:pt idx="22">
                  <c:v>0.87185628742514965</c:v>
                </c:pt>
                <c:pt idx="23">
                  <c:v>0.87185628742514965</c:v>
                </c:pt>
                <c:pt idx="24">
                  <c:v>0.87185628742514965</c:v>
                </c:pt>
                <c:pt idx="25">
                  <c:v>0.75239520958083839</c:v>
                </c:pt>
                <c:pt idx="26">
                  <c:v>0.75239520958083839</c:v>
                </c:pt>
                <c:pt idx="27">
                  <c:v>0.67065868263473061</c:v>
                </c:pt>
                <c:pt idx="28">
                  <c:v>0.41287425149700602</c:v>
                </c:pt>
                <c:pt idx="29">
                  <c:v>0.2716167664670659</c:v>
                </c:pt>
                <c:pt idx="30">
                  <c:v>0.19029940119760477</c:v>
                </c:pt>
                <c:pt idx="31">
                  <c:v>0.18191616766467064</c:v>
                </c:pt>
                <c:pt idx="32">
                  <c:v>0.18191616766467064</c:v>
                </c:pt>
                <c:pt idx="33">
                  <c:v>0.18191616766467064</c:v>
                </c:pt>
                <c:pt idx="34">
                  <c:v>0.18191616766467064</c:v>
                </c:pt>
                <c:pt idx="35">
                  <c:v>0.18191616766467064</c:v>
                </c:pt>
                <c:pt idx="36">
                  <c:v>0.18191616766467064</c:v>
                </c:pt>
                <c:pt idx="37">
                  <c:v>0.18191616766467064</c:v>
                </c:pt>
                <c:pt idx="38">
                  <c:v>0.18191616766467064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C-4AA8-82C9-6200B373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04896"/>
        <c:axId val="133661440"/>
      </c:barChart>
      <c:catAx>
        <c:axId val="13270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3661440"/>
        <c:crosses val="autoZero"/>
        <c:auto val="1"/>
        <c:lblAlgn val="ctr"/>
        <c:lblOffset val="100"/>
        <c:noMultiLvlLbl val="0"/>
      </c:catAx>
      <c:valAx>
        <c:axId val="133661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270489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zoomScale="50" workbookViewId="0">
      <selection activeCell="AI13" sqref="AI13:AO13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79" t="s">
        <v>6</v>
      </c>
      <c r="B9" s="180"/>
      <c r="C9" s="180"/>
      <c r="D9" s="180"/>
      <c r="E9" s="180"/>
      <c r="F9" s="215"/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79" t="s">
        <v>13</v>
      </c>
      <c r="B10" s="180"/>
      <c r="C10" s="180"/>
      <c r="D10" s="180"/>
      <c r="E10" s="180"/>
      <c r="F10" s="188" t="s">
        <v>86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159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79" t="s">
        <v>12</v>
      </c>
      <c r="B11" s="180"/>
      <c r="C11" s="180"/>
      <c r="D11" s="180"/>
      <c r="E11" s="180"/>
      <c r="F11" s="188" t="s">
        <v>126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44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79" t="s">
        <v>10</v>
      </c>
      <c r="B12" s="180"/>
      <c r="C12" s="180"/>
      <c r="D12" s="180"/>
      <c r="E12" s="180"/>
      <c r="F12" s="188" t="s">
        <v>158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144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79" t="s">
        <v>147</v>
      </c>
      <c r="B13" s="180"/>
      <c r="C13" s="180"/>
      <c r="D13" s="180"/>
      <c r="E13" s="180"/>
      <c r="F13" s="189">
        <f>Sheet1!AO26</f>
        <v>18.601556886227549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/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79" t="s">
        <v>62</v>
      </c>
      <c r="B15" s="180"/>
      <c r="C15" s="180"/>
      <c r="D15" s="180"/>
      <c r="E15" s="182"/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79" t="s">
        <v>56</v>
      </c>
      <c r="B21" s="180"/>
      <c r="C21" s="180"/>
      <c r="D21" s="180"/>
      <c r="E21" s="180"/>
      <c r="F21" s="181"/>
      <c r="G21" s="192">
        <v>10</v>
      </c>
      <c r="H21" s="190"/>
      <c r="I21" s="191"/>
      <c r="J21" s="60"/>
      <c r="K21" s="192">
        <v>17</v>
      </c>
      <c r="L21" s="190"/>
      <c r="M21" s="191"/>
      <c r="N21" s="60"/>
      <c r="O21" s="192">
        <v>24</v>
      </c>
      <c r="P21" s="190"/>
      <c r="Q21" s="191"/>
      <c r="R21" s="60"/>
      <c r="S21" s="192">
        <v>30</v>
      </c>
      <c r="T21" s="190"/>
      <c r="U21" s="191"/>
      <c r="V21" s="60"/>
      <c r="W21" s="192">
        <v>42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3.6</v>
      </c>
      <c r="H23" s="131" t="s">
        <v>57</v>
      </c>
      <c r="I23" s="56">
        <v>1</v>
      </c>
      <c r="J23" s="60"/>
      <c r="K23" s="123">
        <f>'Ratio Detail'!D11</f>
        <v>5</v>
      </c>
      <c r="L23" s="131" t="s">
        <v>57</v>
      </c>
      <c r="M23" s="56">
        <v>1</v>
      </c>
      <c r="N23" s="60"/>
      <c r="O23" s="123">
        <f>'Ratio Detail'!D16</f>
        <v>7.8</v>
      </c>
      <c r="P23" s="131" t="s">
        <v>57</v>
      </c>
      <c r="Q23" s="56">
        <v>1</v>
      </c>
      <c r="R23" s="60"/>
      <c r="S23" s="123">
        <f>'Ratio Detail'!D21</f>
        <v>9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8"/>
      <c r="B24" s="209"/>
      <c r="C24" s="209"/>
      <c r="D24" s="209"/>
      <c r="E24" s="209"/>
      <c r="F24" s="129" t="s">
        <v>59</v>
      </c>
      <c r="G24" s="123">
        <f>'Ratio Detail'!D7</f>
        <v>3.6</v>
      </c>
      <c r="H24" s="131" t="s">
        <v>57</v>
      </c>
      <c r="I24" s="56">
        <v>1</v>
      </c>
      <c r="J24" s="133"/>
      <c r="K24" s="123">
        <f>'Ratio Detail'!D12</f>
        <v>5</v>
      </c>
      <c r="L24" s="131" t="s">
        <v>57</v>
      </c>
      <c r="M24" s="56">
        <v>1</v>
      </c>
      <c r="N24" s="133"/>
      <c r="O24" s="123">
        <f>'Ratio Detail'!D17</f>
        <v>7.8</v>
      </c>
      <c r="P24" s="131" t="s">
        <v>57</v>
      </c>
      <c r="Q24" s="56">
        <v>1</v>
      </c>
      <c r="R24" s="133"/>
      <c r="S24" s="123">
        <f>'Ratio Detail'!D22</f>
        <v>9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8" t="s">
        <v>149</v>
      </c>
      <c r="B25" s="209"/>
      <c r="C25" s="209"/>
      <c r="D25" s="209"/>
      <c r="E25" s="209"/>
      <c r="F25" s="210"/>
      <c r="G25" s="189">
        <f>Sheet1!AQ12</f>
        <v>8.819161676646706</v>
      </c>
      <c r="H25" s="190"/>
      <c r="I25" s="191"/>
      <c r="J25" s="84"/>
      <c r="K25" s="189">
        <f>Sheet1!AQ13</f>
        <v>4.6623353293413201</v>
      </c>
      <c r="L25" s="190"/>
      <c r="M25" s="191"/>
      <c r="N25" s="84"/>
      <c r="O25" s="189">
        <f>Sheet1!AQ14</f>
        <v>3.0602994011976077</v>
      </c>
      <c r="P25" s="190"/>
      <c r="Q25" s="191"/>
      <c r="R25" s="84"/>
      <c r="S25" s="189">
        <f>Sheet1!AQ15</f>
        <v>2.0597604790419153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6">
        <v>1</v>
      </c>
      <c r="B29" s="207"/>
      <c r="C29" s="66">
        <v>25</v>
      </c>
      <c r="D29" s="67">
        <v>25</v>
      </c>
      <c r="E29" s="68">
        <v>25</v>
      </c>
      <c r="F29" s="68">
        <v>25</v>
      </c>
      <c r="G29" s="68">
        <v>25</v>
      </c>
      <c r="H29" s="67">
        <v>25</v>
      </c>
      <c r="I29" s="68">
        <v>25</v>
      </c>
      <c r="J29" s="68">
        <v>25</v>
      </c>
      <c r="K29" s="68">
        <v>27</v>
      </c>
      <c r="L29" s="68">
        <v>45</v>
      </c>
      <c r="M29" s="68">
        <v>60</v>
      </c>
      <c r="N29" s="68">
        <v>75</v>
      </c>
      <c r="O29" s="68">
        <v>75</v>
      </c>
      <c r="P29" s="68">
        <v>75</v>
      </c>
      <c r="Q29" s="68">
        <v>90</v>
      </c>
      <c r="R29" s="68">
        <v>90</v>
      </c>
      <c r="S29" s="68">
        <v>90</v>
      </c>
      <c r="T29" s="68">
        <v>90</v>
      </c>
      <c r="U29" s="68">
        <v>90</v>
      </c>
      <c r="V29" s="68">
        <v>90</v>
      </c>
      <c r="W29" s="68">
        <v>90</v>
      </c>
      <c r="X29" s="68">
        <v>90</v>
      </c>
      <c r="Y29" s="68">
        <v>90</v>
      </c>
      <c r="Z29" s="68">
        <v>90</v>
      </c>
      <c r="AA29" s="68">
        <v>90</v>
      </c>
      <c r="AB29" s="68">
        <v>75</v>
      </c>
      <c r="AC29" s="68">
        <v>75</v>
      </c>
      <c r="AD29" s="68">
        <v>75</v>
      </c>
      <c r="AE29" s="68">
        <v>60</v>
      </c>
      <c r="AF29" s="68">
        <v>45</v>
      </c>
      <c r="AG29" s="68">
        <v>27</v>
      </c>
      <c r="AH29" s="68">
        <v>25</v>
      </c>
      <c r="AI29" s="68">
        <v>25</v>
      </c>
      <c r="AJ29" s="68">
        <v>25</v>
      </c>
      <c r="AK29" s="68">
        <v>25</v>
      </c>
      <c r="AL29" s="68">
        <v>25</v>
      </c>
      <c r="AM29" s="68">
        <v>25</v>
      </c>
      <c r="AN29" s="68">
        <v>25</v>
      </c>
      <c r="AO29" s="69">
        <v>25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4">
        <v>2</v>
      </c>
      <c r="B30" s="205"/>
      <c r="C30" s="70">
        <v>15</v>
      </c>
      <c r="D30" s="68">
        <v>15</v>
      </c>
      <c r="E30" s="68">
        <v>15</v>
      </c>
      <c r="F30" s="68">
        <v>15</v>
      </c>
      <c r="G30" s="68">
        <v>15</v>
      </c>
      <c r="H30" s="67">
        <v>15</v>
      </c>
      <c r="I30" s="68">
        <v>15</v>
      </c>
      <c r="J30" s="68">
        <v>15</v>
      </c>
      <c r="K30" s="68">
        <v>15</v>
      </c>
      <c r="L30" s="68">
        <v>17</v>
      </c>
      <c r="M30" s="68">
        <v>40</v>
      </c>
      <c r="N30" s="68">
        <v>60</v>
      </c>
      <c r="O30" s="68">
        <v>65</v>
      </c>
      <c r="P30" s="68">
        <v>65</v>
      </c>
      <c r="Q30" s="68">
        <v>75</v>
      </c>
      <c r="R30" s="68">
        <v>75</v>
      </c>
      <c r="S30" s="68">
        <v>75</v>
      </c>
      <c r="T30" s="68">
        <v>75</v>
      </c>
      <c r="U30" s="68">
        <v>75</v>
      </c>
      <c r="V30" s="68">
        <v>75</v>
      </c>
      <c r="W30" s="68">
        <v>75</v>
      </c>
      <c r="X30" s="68">
        <v>75</v>
      </c>
      <c r="Y30" s="68">
        <v>75</v>
      </c>
      <c r="Z30" s="68">
        <v>75</v>
      </c>
      <c r="AA30" s="68">
        <v>75</v>
      </c>
      <c r="AB30" s="68">
        <v>65</v>
      </c>
      <c r="AC30" s="68">
        <v>65</v>
      </c>
      <c r="AD30" s="68">
        <v>60</v>
      </c>
      <c r="AE30" s="68">
        <v>40</v>
      </c>
      <c r="AF30" s="68">
        <v>17</v>
      </c>
      <c r="AG30" s="68">
        <v>15</v>
      </c>
      <c r="AH30" s="68">
        <v>15</v>
      </c>
      <c r="AI30" s="68">
        <v>15</v>
      </c>
      <c r="AJ30" s="68">
        <v>15</v>
      </c>
      <c r="AK30" s="68">
        <v>15</v>
      </c>
      <c r="AL30" s="68">
        <v>15</v>
      </c>
      <c r="AM30" s="68">
        <v>15</v>
      </c>
      <c r="AN30" s="68">
        <v>15</v>
      </c>
      <c r="AO30" s="73">
        <v>15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4">
        <v>3</v>
      </c>
      <c r="B31" s="205"/>
      <c r="C31" s="70">
        <v>7</v>
      </c>
      <c r="D31" s="68">
        <v>7</v>
      </c>
      <c r="E31" s="68">
        <v>7</v>
      </c>
      <c r="F31" s="68">
        <v>7</v>
      </c>
      <c r="G31" s="68">
        <v>7</v>
      </c>
      <c r="H31" s="71">
        <v>7</v>
      </c>
      <c r="I31" s="71">
        <v>7</v>
      </c>
      <c r="J31" s="72">
        <v>7</v>
      </c>
      <c r="K31" s="72">
        <v>7</v>
      </c>
      <c r="L31" s="72">
        <v>7</v>
      </c>
      <c r="M31" s="72">
        <v>9</v>
      </c>
      <c r="N31" s="72">
        <v>40</v>
      </c>
      <c r="O31" s="72">
        <v>50</v>
      </c>
      <c r="P31" s="72">
        <v>50</v>
      </c>
      <c r="Q31" s="72">
        <v>55</v>
      </c>
      <c r="R31" s="72">
        <v>55</v>
      </c>
      <c r="S31" s="72">
        <v>55</v>
      </c>
      <c r="T31" s="72">
        <v>55</v>
      </c>
      <c r="U31" s="72">
        <v>55</v>
      </c>
      <c r="V31" s="72">
        <v>55</v>
      </c>
      <c r="W31" s="72">
        <v>55</v>
      </c>
      <c r="X31" s="72">
        <v>55</v>
      </c>
      <c r="Y31" s="72">
        <v>55</v>
      </c>
      <c r="Z31" s="72">
        <v>55</v>
      </c>
      <c r="AA31" s="72">
        <v>55</v>
      </c>
      <c r="AB31" s="72">
        <v>50</v>
      </c>
      <c r="AC31" s="72">
        <v>50</v>
      </c>
      <c r="AD31" s="72">
        <v>40</v>
      </c>
      <c r="AE31" s="72">
        <v>9</v>
      </c>
      <c r="AF31" s="72">
        <v>7</v>
      </c>
      <c r="AG31" s="72">
        <v>7</v>
      </c>
      <c r="AH31" s="72">
        <v>7</v>
      </c>
      <c r="AI31" s="72">
        <v>7</v>
      </c>
      <c r="AJ31" s="72">
        <v>7</v>
      </c>
      <c r="AK31" s="72">
        <v>7</v>
      </c>
      <c r="AL31" s="68">
        <v>7</v>
      </c>
      <c r="AM31" s="68">
        <v>7</v>
      </c>
      <c r="AN31" s="68">
        <v>7</v>
      </c>
      <c r="AO31" s="77">
        <v>7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4">
        <v>4</v>
      </c>
      <c r="B32" s="205"/>
      <c r="C32" s="70">
        <v>5</v>
      </c>
      <c r="D32" s="68">
        <v>5</v>
      </c>
      <c r="E32" s="68">
        <v>5</v>
      </c>
      <c r="F32" s="68">
        <v>5</v>
      </c>
      <c r="G32" s="68">
        <v>5</v>
      </c>
      <c r="H32" s="68">
        <v>5</v>
      </c>
      <c r="I32" s="71">
        <v>5</v>
      </c>
      <c r="J32" s="72">
        <v>5</v>
      </c>
      <c r="K32" s="72">
        <v>5</v>
      </c>
      <c r="L32" s="72">
        <v>5</v>
      </c>
      <c r="M32" s="72">
        <v>7</v>
      </c>
      <c r="N32" s="72">
        <v>25</v>
      </c>
      <c r="O32" s="72">
        <v>40</v>
      </c>
      <c r="P32" s="72">
        <v>40</v>
      </c>
      <c r="Q32" s="72">
        <v>45</v>
      </c>
      <c r="R32" s="72">
        <v>45</v>
      </c>
      <c r="S32" s="72">
        <v>45</v>
      </c>
      <c r="T32" s="72">
        <v>45</v>
      </c>
      <c r="U32" s="72">
        <v>45</v>
      </c>
      <c r="V32" s="72">
        <v>45</v>
      </c>
      <c r="W32" s="72">
        <v>45</v>
      </c>
      <c r="X32" s="72">
        <v>45</v>
      </c>
      <c r="Y32" s="72">
        <v>45</v>
      </c>
      <c r="Z32" s="72">
        <v>45</v>
      </c>
      <c r="AA32" s="72">
        <v>45</v>
      </c>
      <c r="AB32" s="72">
        <v>40</v>
      </c>
      <c r="AC32" s="72">
        <v>40</v>
      </c>
      <c r="AD32" s="72">
        <v>25</v>
      </c>
      <c r="AE32" s="72">
        <v>7</v>
      </c>
      <c r="AF32" s="72">
        <v>5</v>
      </c>
      <c r="AG32" s="72">
        <v>5</v>
      </c>
      <c r="AH32" s="72">
        <v>5</v>
      </c>
      <c r="AI32" s="72">
        <v>5</v>
      </c>
      <c r="AJ32" s="72">
        <v>5</v>
      </c>
      <c r="AK32" s="72">
        <v>5</v>
      </c>
      <c r="AL32" s="68">
        <v>5</v>
      </c>
      <c r="AM32" s="68">
        <v>5</v>
      </c>
      <c r="AN32" s="68">
        <v>5</v>
      </c>
      <c r="AO32" s="73">
        <v>5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4">
        <v>5</v>
      </c>
      <c r="B33" s="205"/>
      <c r="C33" s="70">
        <v>0</v>
      </c>
      <c r="D33" s="68">
        <v>0</v>
      </c>
      <c r="E33" s="68">
        <v>0</v>
      </c>
      <c r="F33" s="68">
        <v>0</v>
      </c>
      <c r="G33" s="68">
        <v>0</v>
      </c>
      <c r="H33" s="72">
        <v>0</v>
      </c>
      <c r="I33" s="72">
        <v>0</v>
      </c>
      <c r="J33" s="72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2">
        <v>0</v>
      </c>
      <c r="AJ33" s="72">
        <v>0</v>
      </c>
      <c r="AK33" s="68">
        <v>0</v>
      </c>
      <c r="AL33" s="68">
        <v>0</v>
      </c>
      <c r="AM33" s="68">
        <v>0</v>
      </c>
      <c r="AN33" s="68">
        <v>0</v>
      </c>
      <c r="AO33" s="73">
        <v>0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9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1" t="str">
        <f>'Pattern Design'!T10</f>
        <v>EZ 1.0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25</v>
      </c>
      <c r="D6" s="23">
        <f>TRUNC((AVERAGE(C8))/C6,1)</f>
        <v>3.6</v>
      </c>
      <c r="E6" s="89"/>
      <c r="F6" s="90"/>
      <c r="G6" s="94" t="s">
        <v>83</v>
      </c>
      <c r="H6" s="22" t="s">
        <v>73</v>
      </c>
      <c r="I6" s="23">
        <f>AVERAGE('Pattern Design'!E33:I33)</f>
        <v>0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0.10479041916167661</v>
      </c>
      <c r="P6" s="23">
        <f>TRUNC((AVERAGE(O8))/O6,1)</f>
        <v>3.6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25</v>
      </c>
      <c r="D7" s="23">
        <f>TRUNC((AVERAGE(C8))/C7,1)</f>
        <v>3.6</v>
      </c>
      <c r="E7" s="89"/>
      <c r="F7" s="90"/>
      <c r="G7" s="94" t="s">
        <v>82</v>
      </c>
      <c r="H7" s="22" t="s">
        <v>85</v>
      </c>
      <c r="I7" s="23">
        <f>AVERAGE('Pattern Design'!AI33:AM33)</f>
        <v>0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0.10479041916167661</v>
      </c>
      <c r="P7" s="23">
        <f>TRUNC((AVERAGE(O8))/O7,1)</f>
        <v>3.6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90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0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0.3772455089820359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15</v>
      </c>
      <c r="D11" s="23">
        <f>TRUNC((AVERAGE(C13))/C11, 1)</f>
        <v>5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4.4011976047904196E-2</v>
      </c>
      <c r="P11" s="23">
        <f>TRUNC((AVERAGE(O13))/O11, 1)</f>
        <v>5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15</v>
      </c>
      <c r="D12" s="23">
        <f>TRUNC((AVERAGE(C13))/C12, 1)</f>
        <v>5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4.4011976047904196E-2</v>
      </c>
      <c r="P12" s="23">
        <f>TRUNC((AVERAGE(O13))/O12, 1)</f>
        <v>5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75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0.22005988023952097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7</v>
      </c>
      <c r="D16" s="23">
        <f>TRUNC((AVERAGE(C18))/C16,1)</f>
        <v>7.8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2.0538922155688626E-2</v>
      </c>
      <c r="P16" s="23">
        <f>TRUNC((AVERAGE(O18))/O16,1)</f>
        <v>7.8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7</v>
      </c>
      <c r="D17" s="23">
        <f>TRUNC((AVERAGE(C18))/C17,1)</f>
        <v>7.8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2.0538922155688626E-2</v>
      </c>
      <c r="P17" s="23">
        <f>TRUNC((AVERAGE(O18))/O17,1)</f>
        <v>7.8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55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0.16137724550898203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5</v>
      </c>
      <c r="D21" s="23">
        <f>TRUNC((AVERAGE(C23))/C21,1)</f>
        <v>9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1.2574850299401197E-2</v>
      </c>
      <c r="P21" s="23">
        <f>TRUNC((AVERAGE(O23))/O21,1)</f>
        <v>9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5</v>
      </c>
      <c r="D22" s="23">
        <f>TRUNC((AVERAGE(C23))/C22,1)</f>
        <v>9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1.2574850299401197E-2</v>
      </c>
      <c r="P22" s="23">
        <f>TRUNC((AVERAGE(O23))/O22,1)</f>
        <v>9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45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0.11317365269461077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7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35" customHeight="1" x14ac:dyDescent="0.2">
      <c r="A55" s="236">
        <f>Sheet1!S39/Sheet1!D39</f>
        <v>4.7926267281105996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4.7926267281105996</v>
      </c>
      <c r="S55" s="237"/>
      <c r="T55" s="237"/>
      <c r="U55" s="237"/>
      <c r="V55" s="238"/>
    </row>
    <row r="56" spans="1:22" ht="13.3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3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7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3" t="s">
        <v>72</v>
      </c>
      <c r="C5" s="254"/>
      <c r="D5" s="252">
        <f>TRUNC((AVERAGE('Ratio Detail'!$C$6))/'Ratio Detail'!C11,1)</f>
        <v>1.6</v>
      </c>
      <c r="E5" s="252"/>
      <c r="F5" s="252">
        <f>TRUNC((AVERAGE('Ratio Detail'!$C$8))/'Ratio Detail'!C13,1)</f>
        <v>1.2</v>
      </c>
      <c r="G5" s="252"/>
      <c r="H5" s="252">
        <f>TRUNC((AVERAGE('Ratio Detail'!$C$7))/'Ratio Detail'!C12,1)</f>
        <v>1.6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3" t="s">
        <v>74</v>
      </c>
      <c r="C6" s="254"/>
      <c r="D6" s="252">
        <f>TRUNC((AVERAGE('Ratio Detail'!$C$6))/'Ratio Detail'!C16,1)</f>
        <v>3.5</v>
      </c>
      <c r="E6" s="252"/>
      <c r="F6" s="252">
        <f>TRUNC((AVERAGE('Ratio Detail'!$C$8))/'Ratio Detail'!C18,1)</f>
        <v>1.6</v>
      </c>
      <c r="G6" s="252"/>
      <c r="H6" s="252">
        <f>TRUNC((AVERAGE('Ratio Detail'!$C$7))/'Ratio Detail'!C17,1)</f>
        <v>3.5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EZ 1.0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3" t="s">
        <v>76</v>
      </c>
      <c r="C7" s="254"/>
      <c r="D7" s="252">
        <f>TRUNC((AVERAGE('Ratio Detail'!$C$6))/'Ratio Detail'!C21,1)</f>
        <v>5</v>
      </c>
      <c r="E7" s="252"/>
      <c r="F7" s="252">
        <f>TRUNC((AVERAGE('Ratio Detail'!$C$8))/'Ratio Detail'!C23,1)</f>
        <v>2</v>
      </c>
      <c r="G7" s="252"/>
      <c r="H7" s="252">
        <f>TRUNC((AVERAGE('Ratio Detail'!$C$7))/'Ratio Detail'!C22,1)</f>
        <v>5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1.6666666666666667</v>
      </c>
      <c r="C17" s="38">
        <f>'Pattern Design'!D29/'Pattern Design'!D30</f>
        <v>1.6666666666666667</v>
      </c>
      <c r="D17" s="38">
        <f>'Pattern Design'!E29/'Pattern Design'!E30</f>
        <v>1.6666666666666667</v>
      </c>
      <c r="E17" s="38">
        <f>'Pattern Design'!F29/'Pattern Design'!F30</f>
        <v>1.6666666666666667</v>
      </c>
      <c r="F17" s="38">
        <f>'Pattern Design'!G29/'Pattern Design'!G30</f>
        <v>1.6666666666666667</v>
      </c>
      <c r="G17" s="38">
        <f>'Pattern Design'!H29/'Pattern Design'!H30</f>
        <v>1.6666666666666667</v>
      </c>
      <c r="H17" s="38">
        <f>'Pattern Design'!I29/'Pattern Design'!I30</f>
        <v>1.6666666666666667</v>
      </c>
      <c r="I17" s="38">
        <f>'Pattern Design'!J29/'Pattern Design'!J30</f>
        <v>1.6666666666666667</v>
      </c>
      <c r="J17" s="38">
        <f>'Pattern Design'!K29/'Pattern Design'!K30</f>
        <v>1.8</v>
      </c>
      <c r="K17" s="38">
        <f>'Pattern Design'!L29/'Pattern Design'!L30</f>
        <v>2.6470588235294117</v>
      </c>
      <c r="L17" s="38">
        <f>'Pattern Design'!M29/'Pattern Design'!M30</f>
        <v>1.5</v>
      </c>
      <c r="M17" s="38">
        <f>'Pattern Design'!N29/'Pattern Design'!N30</f>
        <v>1.25</v>
      </c>
      <c r="N17" s="38">
        <f>'Pattern Design'!O29/'Pattern Design'!O30</f>
        <v>1.1538461538461537</v>
      </c>
      <c r="O17" s="38">
        <f>'Pattern Design'!P29/'Pattern Design'!P30</f>
        <v>1.1538461538461537</v>
      </c>
      <c r="P17" s="38">
        <f>'Pattern Design'!Q29/'Pattern Design'!Q30</f>
        <v>1.2</v>
      </c>
      <c r="Q17" s="38">
        <f>'Pattern Design'!R29/'Pattern Design'!R30</f>
        <v>1.2</v>
      </c>
      <c r="R17" s="38">
        <f>'Pattern Design'!S29/'Pattern Design'!S30</f>
        <v>1.2</v>
      </c>
      <c r="S17" s="38">
        <f>'Pattern Design'!T29/'Pattern Design'!T30</f>
        <v>1.2</v>
      </c>
      <c r="T17" s="38">
        <f>'Pattern Design'!U29/'Pattern Design'!U30</f>
        <v>1.2</v>
      </c>
      <c r="U17" s="38">
        <f>'Pattern Design'!V29/'Pattern Design'!V30</f>
        <v>1.2</v>
      </c>
      <c r="V17" s="38">
        <f>'Pattern Design'!W29/'Pattern Design'!W30</f>
        <v>1.2</v>
      </c>
      <c r="W17" s="38">
        <f>'Pattern Design'!X29/'Pattern Design'!X30</f>
        <v>1.2</v>
      </c>
      <c r="X17" s="38">
        <f>'Pattern Design'!Y29/'Pattern Design'!Y30</f>
        <v>1.2</v>
      </c>
      <c r="Y17" s="38">
        <f>'Pattern Design'!Z29/'Pattern Design'!Z30</f>
        <v>1.2</v>
      </c>
      <c r="Z17" s="38">
        <f>'Pattern Design'!AA29/'Pattern Design'!AA30</f>
        <v>1.2</v>
      </c>
      <c r="AA17" s="38">
        <f>'Pattern Design'!AB29/'Pattern Design'!AB30</f>
        <v>1.1538461538461537</v>
      </c>
      <c r="AB17" s="38">
        <f>'Pattern Design'!AC29/'Pattern Design'!AC30</f>
        <v>1.1538461538461537</v>
      </c>
      <c r="AC17" s="38">
        <f>'Pattern Design'!AD29/'Pattern Design'!AD30</f>
        <v>1.25</v>
      </c>
      <c r="AD17" s="38">
        <f>'Pattern Design'!AE29/'Pattern Design'!AE30</f>
        <v>1.5</v>
      </c>
      <c r="AE17" s="38">
        <f>'Pattern Design'!AF29/'Pattern Design'!AF30</f>
        <v>2.6470588235294117</v>
      </c>
      <c r="AF17" s="38">
        <f>'Pattern Design'!AG29/'Pattern Design'!AG30</f>
        <v>1.8</v>
      </c>
      <c r="AG17" s="38">
        <f>'Pattern Design'!AH29/'Pattern Design'!AH30</f>
        <v>1.6666666666666667</v>
      </c>
      <c r="AH17" s="38">
        <f>'Pattern Design'!AI29/'Pattern Design'!AI30</f>
        <v>1.6666666666666667</v>
      </c>
      <c r="AI17" s="38">
        <f>'Pattern Design'!AJ29/'Pattern Design'!AJ30</f>
        <v>1.6666666666666667</v>
      </c>
      <c r="AJ17" s="38">
        <f>'Pattern Design'!AK29/'Pattern Design'!AK30</f>
        <v>1.6666666666666667</v>
      </c>
      <c r="AK17" s="38">
        <f>'Pattern Design'!AL29/'Pattern Design'!AL30</f>
        <v>1.6666666666666667</v>
      </c>
      <c r="AL17" s="38">
        <f>'Pattern Design'!AM29/'Pattern Design'!AM30</f>
        <v>1.6666666666666667</v>
      </c>
      <c r="AM17" s="38">
        <f>'Pattern Design'!AN29/'Pattern Design'!AN30</f>
        <v>1.6666666666666667</v>
      </c>
      <c r="AN17" s="39">
        <f>'Pattern Design'!AO29/'Pattern Design'!AO30</f>
        <v>1.6666666666666667</v>
      </c>
    </row>
    <row r="18" spans="1:40" ht="27" customHeight="1" x14ac:dyDescent="0.35">
      <c r="A18" s="29">
        <v>3</v>
      </c>
      <c r="B18" s="40">
        <f>'Pattern Design'!C29/'Pattern Design'!C31</f>
        <v>3.5714285714285716</v>
      </c>
      <c r="C18" s="41">
        <f>'Pattern Design'!D29/'Pattern Design'!D31</f>
        <v>3.5714285714285716</v>
      </c>
      <c r="D18" s="41">
        <f>'Pattern Design'!E29/'Pattern Design'!E31</f>
        <v>3.5714285714285716</v>
      </c>
      <c r="E18" s="41">
        <f>'Pattern Design'!F29/'Pattern Design'!F31</f>
        <v>3.5714285714285716</v>
      </c>
      <c r="F18" s="41">
        <f>'Pattern Design'!G29/'Pattern Design'!G31</f>
        <v>3.5714285714285716</v>
      </c>
      <c r="G18" s="41">
        <f>'Pattern Design'!H29/'Pattern Design'!H31</f>
        <v>3.5714285714285716</v>
      </c>
      <c r="H18" s="41">
        <f>'Pattern Design'!I29/'Pattern Design'!I31</f>
        <v>3.5714285714285716</v>
      </c>
      <c r="I18" s="41">
        <f>'Pattern Design'!J29/'Pattern Design'!J31</f>
        <v>3.5714285714285716</v>
      </c>
      <c r="J18" s="41">
        <f>'Pattern Design'!K29/'Pattern Design'!K31</f>
        <v>3.8571428571428572</v>
      </c>
      <c r="K18" s="41">
        <f>'Pattern Design'!L29/'Pattern Design'!L31</f>
        <v>6.4285714285714288</v>
      </c>
      <c r="L18" s="41">
        <f>'Pattern Design'!M29/'Pattern Design'!M31</f>
        <v>6.666666666666667</v>
      </c>
      <c r="M18" s="41">
        <f>'Pattern Design'!N29/'Pattern Design'!N31</f>
        <v>1.875</v>
      </c>
      <c r="N18" s="41">
        <f>'Pattern Design'!O29/'Pattern Design'!O31</f>
        <v>1.5</v>
      </c>
      <c r="O18" s="41">
        <f>'Pattern Design'!P29/'Pattern Design'!P31</f>
        <v>1.5</v>
      </c>
      <c r="P18" s="41">
        <f>'Pattern Design'!Q29/'Pattern Design'!Q31</f>
        <v>1.6363636363636365</v>
      </c>
      <c r="Q18" s="41">
        <f>'Pattern Design'!R29/'Pattern Design'!R31</f>
        <v>1.6363636363636365</v>
      </c>
      <c r="R18" s="41">
        <f>'Pattern Design'!S29/'Pattern Design'!S31</f>
        <v>1.6363636363636365</v>
      </c>
      <c r="S18" s="41">
        <f>'Pattern Design'!T29/'Pattern Design'!T31</f>
        <v>1.6363636363636365</v>
      </c>
      <c r="T18" s="41">
        <f>'Pattern Design'!U29/'Pattern Design'!U31</f>
        <v>1.6363636363636365</v>
      </c>
      <c r="U18" s="41">
        <f>'Pattern Design'!V29/'Pattern Design'!V31</f>
        <v>1.6363636363636365</v>
      </c>
      <c r="V18" s="41">
        <f>'Pattern Design'!W29/'Pattern Design'!W31</f>
        <v>1.6363636363636365</v>
      </c>
      <c r="W18" s="41">
        <f>'Pattern Design'!X29/'Pattern Design'!X31</f>
        <v>1.6363636363636365</v>
      </c>
      <c r="X18" s="41">
        <f>'Pattern Design'!Y29/'Pattern Design'!Y31</f>
        <v>1.6363636363636365</v>
      </c>
      <c r="Y18" s="41">
        <f>'Pattern Design'!Z29/'Pattern Design'!Z31</f>
        <v>1.6363636363636365</v>
      </c>
      <c r="Z18" s="41">
        <f>'Pattern Design'!AA29/'Pattern Design'!AA31</f>
        <v>1.6363636363636365</v>
      </c>
      <c r="AA18" s="41">
        <f>'Pattern Design'!AB29/'Pattern Design'!AB31</f>
        <v>1.5</v>
      </c>
      <c r="AB18" s="41">
        <f>'Pattern Design'!AC29/'Pattern Design'!AC31</f>
        <v>1.5</v>
      </c>
      <c r="AC18" s="41">
        <f>'Pattern Design'!AD29/'Pattern Design'!AD31</f>
        <v>1.875</v>
      </c>
      <c r="AD18" s="41">
        <f>'Pattern Design'!AE29/'Pattern Design'!AE31</f>
        <v>6.666666666666667</v>
      </c>
      <c r="AE18" s="41">
        <f>'Pattern Design'!AF29/'Pattern Design'!AF31</f>
        <v>6.4285714285714288</v>
      </c>
      <c r="AF18" s="41">
        <f>'Pattern Design'!AG29/'Pattern Design'!AG31</f>
        <v>3.8571428571428572</v>
      </c>
      <c r="AG18" s="41">
        <f>'Pattern Design'!AH29/'Pattern Design'!AH31</f>
        <v>3.5714285714285716</v>
      </c>
      <c r="AH18" s="41">
        <f>'Pattern Design'!AI29/'Pattern Design'!AI31</f>
        <v>3.5714285714285716</v>
      </c>
      <c r="AI18" s="41">
        <f>'Pattern Design'!AJ29/'Pattern Design'!AJ31</f>
        <v>3.5714285714285716</v>
      </c>
      <c r="AJ18" s="41">
        <f>'Pattern Design'!AK29/'Pattern Design'!AK31</f>
        <v>3.5714285714285716</v>
      </c>
      <c r="AK18" s="41">
        <f>'Pattern Design'!AL29/'Pattern Design'!AL31</f>
        <v>3.5714285714285716</v>
      </c>
      <c r="AL18" s="41">
        <f>'Pattern Design'!AM29/'Pattern Design'!AM31</f>
        <v>3.5714285714285716</v>
      </c>
      <c r="AM18" s="41">
        <f>'Pattern Design'!AN29/'Pattern Design'!AN31</f>
        <v>3.5714285714285716</v>
      </c>
      <c r="AN18" s="42">
        <f>'Pattern Design'!AO29/'Pattern Design'!AO31</f>
        <v>3.5714285714285716</v>
      </c>
    </row>
    <row r="19" spans="1:40" ht="27" customHeight="1" x14ac:dyDescent="0.35">
      <c r="A19" s="29">
        <v>4</v>
      </c>
      <c r="B19" s="40">
        <f>'Pattern Design'!C29/'Pattern Design'!C32</f>
        <v>5</v>
      </c>
      <c r="C19" s="41">
        <f>'Pattern Design'!D29/'Pattern Design'!D32</f>
        <v>5</v>
      </c>
      <c r="D19" s="41">
        <f>'Pattern Design'!E29/'Pattern Design'!E32</f>
        <v>5</v>
      </c>
      <c r="E19" s="41">
        <f>'Pattern Design'!F29/'Pattern Design'!F32</f>
        <v>5</v>
      </c>
      <c r="F19" s="41">
        <f>'Pattern Design'!G29/'Pattern Design'!G32</f>
        <v>5</v>
      </c>
      <c r="G19" s="41">
        <f>'Pattern Design'!H29/'Pattern Design'!H32</f>
        <v>5</v>
      </c>
      <c r="H19" s="41">
        <f>'Pattern Design'!I29/'Pattern Design'!I32</f>
        <v>5</v>
      </c>
      <c r="I19" s="41">
        <f>'Pattern Design'!J29/'Pattern Design'!J32</f>
        <v>5</v>
      </c>
      <c r="J19" s="41">
        <f>'Pattern Design'!K29/'Pattern Design'!K32</f>
        <v>5.4</v>
      </c>
      <c r="K19" s="41">
        <f>'Pattern Design'!L29/'Pattern Design'!L32</f>
        <v>9</v>
      </c>
      <c r="L19" s="41">
        <f>'Pattern Design'!M29/'Pattern Design'!M32</f>
        <v>8.5714285714285712</v>
      </c>
      <c r="M19" s="41">
        <f>'Pattern Design'!N29/'Pattern Design'!N32</f>
        <v>3</v>
      </c>
      <c r="N19" s="41">
        <f>'Pattern Design'!O29/'Pattern Design'!O32</f>
        <v>1.875</v>
      </c>
      <c r="O19" s="41">
        <f>'Pattern Design'!P29/'Pattern Design'!P32</f>
        <v>1.875</v>
      </c>
      <c r="P19" s="41">
        <f>'Pattern Design'!Q29/'Pattern Design'!Q32</f>
        <v>2</v>
      </c>
      <c r="Q19" s="41">
        <f>'Pattern Design'!R29/'Pattern Design'!R32</f>
        <v>2</v>
      </c>
      <c r="R19" s="41">
        <f>'Pattern Design'!S29/'Pattern Design'!S32</f>
        <v>2</v>
      </c>
      <c r="S19" s="41">
        <f>'Pattern Design'!T29/'Pattern Design'!T32</f>
        <v>2</v>
      </c>
      <c r="T19" s="41">
        <f>'Pattern Design'!U29/'Pattern Design'!U32</f>
        <v>2</v>
      </c>
      <c r="U19" s="41">
        <f>'Pattern Design'!V29/'Pattern Design'!V32</f>
        <v>2</v>
      </c>
      <c r="V19" s="41">
        <f>'Pattern Design'!W29/'Pattern Design'!W32</f>
        <v>2</v>
      </c>
      <c r="W19" s="41">
        <f>'Pattern Design'!X29/'Pattern Design'!X32</f>
        <v>2</v>
      </c>
      <c r="X19" s="41">
        <f>'Pattern Design'!Y29/'Pattern Design'!Y32</f>
        <v>2</v>
      </c>
      <c r="Y19" s="41">
        <f>'Pattern Design'!Z29/'Pattern Design'!Z32</f>
        <v>2</v>
      </c>
      <c r="Z19" s="41">
        <f>'Pattern Design'!AA29/'Pattern Design'!AA32</f>
        <v>2</v>
      </c>
      <c r="AA19" s="41">
        <f>'Pattern Design'!AB29/'Pattern Design'!AB32</f>
        <v>1.875</v>
      </c>
      <c r="AB19" s="41">
        <f>'Pattern Design'!AC29/'Pattern Design'!AC32</f>
        <v>1.875</v>
      </c>
      <c r="AC19" s="41">
        <f>'Pattern Design'!AD29/'Pattern Design'!AD32</f>
        <v>3</v>
      </c>
      <c r="AD19" s="41">
        <f>'Pattern Design'!AE29/'Pattern Design'!AE32</f>
        <v>8.5714285714285712</v>
      </c>
      <c r="AE19" s="41">
        <f>'Pattern Design'!AF29/'Pattern Design'!AF32</f>
        <v>9</v>
      </c>
      <c r="AF19" s="41">
        <f>'Pattern Design'!AG29/'Pattern Design'!AG32</f>
        <v>5.4</v>
      </c>
      <c r="AG19" s="41">
        <f>'Pattern Design'!AH29/'Pattern Design'!AH32</f>
        <v>5</v>
      </c>
      <c r="AH19" s="41">
        <f>'Pattern Design'!AI29/'Pattern Design'!AI32</f>
        <v>5</v>
      </c>
      <c r="AI19" s="41">
        <f>'Pattern Design'!AJ29/'Pattern Design'!AJ32</f>
        <v>5</v>
      </c>
      <c r="AJ19" s="41">
        <f>'Pattern Design'!AK29/'Pattern Design'!AK32</f>
        <v>5</v>
      </c>
      <c r="AK19" s="41">
        <f>'Pattern Design'!AL29/'Pattern Design'!AL32</f>
        <v>5</v>
      </c>
      <c r="AL19" s="41">
        <f>'Pattern Design'!AM29/'Pattern Design'!AM32</f>
        <v>5</v>
      </c>
      <c r="AM19" s="41">
        <f>'Pattern Design'!AN29/'Pattern Design'!AN32</f>
        <v>5</v>
      </c>
      <c r="AN19" s="42">
        <f>'Pattern Design'!AO29/'Pattern Design'!AO32</f>
        <v>5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10</v>
      </c>
      <c r="B3" s="80">
        <f>IF('Pattern Design'!C29&lt;3,0,'Pattern Design'!C29/16.7)</f>
        <v>1.4970059880239521</v>
      </c>
      <c r="C3" s="80">
        <f>IF('Pattern Design'!D29&lt;3,0,'Pattern Design'!D29/16.7)</f>
        <v>1.4970059880239521</v>
      </c>
      <c r="D3" s="80">
        <f>IF('Pattern Design'!E29&lt;3,0,'Pattern Design'!E29/16.7)</f>
        <v>1.4970059880239521</v>
      </c>
      <c r="E3" s="80">
        <f>IF('Pattern Design'!F29&lt;3,0,'Pattern Design'!F29/16.7)</f>
        <v>1.4970059880239521</v>
      </c>
      <c r="F3" s="80">
        <f>IF('Pattern Design'!G29&lt;3,0,'Pattern Design'!G29/16.7)</f>
        <v>1.4970059880239521</v>
      </c>
      <c r="G3" s="80">
        <f>IF('Pattern Design'!H29&lt;3,0,'Pattern Design'!H29/16.7)</f>
        <v>1.4970059880239521</v>
      </c>
      <c r="H3" s="80">
        <f>IF('Pattern Design'!I29&lt;3,0,'Pattern Design'!I29/16.7)</f>
        <v>1.4970059880239521</v>
      </c>
      <c r="I3" s="80">
        <f>IF('Pattern Design'!J29&lt;3,0,'Pattern Design'!J29/16.7)</f>
        <v>1.4970059880239521</v>
      </c>
      <c r="J3" s="80">
        <f>IF('Pattern Design'!K29&lt;3,0,'Pattern Design'!K29/16.7)</f>
        <v>1.6167664670658684</v>
      </c>
      <c r="K3" s="80">
        <f>IF('Pattern Design'!L29&lt;3,0,'Pattern Design'!L29/16.7)</f>
        <v>2.6946107784431139</v>
      </c>
      <c r="L3" s="80">
        <f>IF('Pattern Design'!M29&lt;3,0,'Pattern Design'!M29/16.7)</f>
        <v>3.5928143712574854</v>
      </c>
      <c r="M3" s="80">
        <f>IF('Pattern Design'!N29&lt;3,0,'Pattern Design'!N29/16.7)</f>
        <v>4.4910179640718564</v>
      </c>
      <c r="N3" s="80">
        <f>IF('Pattern Design'!O29&lt;3,0,'Pattern Design'!O29/16.7)</f>
        <v>4.4910179640718564</v>
      </c>
      <c r="O3" s="80">
        <f>IF('Pattern Design'!P29&lt;3,0,'Pattern Design'!P29/16.7)</f>
        <v>4.4910179640718564</v>
      </c>
      <c r="P3" s="80">
        <f>IF('Pattern Design'!Q29&lt;3,0,'Pattern Design'!Q29/16.7)</f>
        <v>5.3892215568862278</v>
      </c>
      <c r="Q3" s="80">
        <f>IF('Pattern Design'!R29&lt;3,0,'Pattern Design'!R29/16.7)</f>
        <v>5.3892215568862278</v>
      </c>
      <c r="R3" s="80">
        <f>IF('Pattern Design'!S29&lt;3,0,'Pattern Design'!S29/16.7)</f>
        <v>5.3892215568862278</v>
      </c>
      <c r="S3" s="80">
        <f>IF('Pattern Design'!T29&lt;3,0,'Pattern Design'!T29/16.7)</f>
        <v>5.3892215568862278</v>
      </c>
      <c r="T3" s="80">
        <f>IF('Pattern Design'!U29&lt;3,0,'Pattern Design'!U29/16.7)</f>
        <v>5.3892215568862278</v>
      </c>
      <c r="U3" s="80">
        <f>IF('Pattern Design'!V29&lt;3,0,'Pattern Design'!V29/16.7)</f>
        <v>5.3892215568862278</v>
      </c>
      <c r="V3" s="80">
        <f>IF('Pattern Design'!W29&lt;3,0,'Pattern Design'!W29/16.7)</f>
        <v>5.3892215568862278</v>
      </c>
      <c r="W3" s="80">
        <f>IF('Pattern Design'!X29&lt;3,0,'Pattern Design'!X29/16.7)</f>
        <v>5.3892215568862278</v>
      </c>
      <c r="X3" s="80">
        <f>IF('Pattern Design'!Y29&lt;3,0,'Pattern Design'!Y29/16.7)</f>
        <v>5.3892215568862278</v>
      </c>
      <c r="Y3" s="80">
        <f>IF('Pattern Design'!Z29&lt;3,0,'Pattern Design'!Z29/16.7)</f>
        <v>5.3892215568862278</v>
      </c>
      <c r="Z3" s="80">
        <f>IF('Pattern Design'!AA29&lt;3,0,'Pattern Design'!AA29/16.7)</f>
        <v>5.3892215568862278</v>
      </c>
      <c r="AA3" s="80">
        <f>IF('Pattern Design'!AB29&lt;3,0,'Pattern Design'!AB29/16.7)</f>
        <v>4.4910179640718564</v>
      </c>
      <c r="AB3" s="80">
        <f>IF('Pattern Design'!AC29&lt;3,0,'Pattern Design'!AC29/16.7)</f>
        <v>4.4910179640718564</v>
      </c>
      <c r="AC3" s="80">
        <f>IF('Pattern Design'!AD29&lt;3,0,'Pattern Design'!AD29/16.7)</f>
        <v>4.4910179640718564</v>
      </c>
      <c r="AD3" s="80">
        <f>IF('Pattern Design'!AE29&lt;3,0,'Pattern Design'!AE29/16.7)</f>
        <v>3.5928143712574854</v>
      </c>
      <c r="AE3" s="80">
        <f>IF('Pattern Design'!AF29&lt;3,0,'Pattern Design'!AF29/16.7)</f>
        <v>2.6946107784431139</v>
      </c>
      <c r="AF3" s="80">
        <f>IF('Pattern Design'!AG29&lt;3,0,'Pattern Design'!AG29/16.7)</f>
        <v>1.6167664670658684</v>
      </c>
      <c r="AG3" s="80">
        <f>IF('Pattern Design'!AH29&lt;3,0,'Pattern Design'!AH29/16.7)</f>
        <v>1.4970059880239521</v>
      </c>
      <c r="AH3" s="80">
        <f>IF('Pattern Design'!AI29&lt;3,0,'Pattern Design'!AI29/16.7)</f>
        <v>1.4970059880239521</v>
      </c>
      <c r="AI3" s="80">
        <f>IF('Pattern Design'!AJ29&lt;3,0,'Pattern Design'!AJ29/16.7)</f>
        <v>1.4970059880239521</v>
      </c>
      <c r="AJ3" s="80">
        <f>IF('Pattern Design'!AK29&lt;3,0,'Pattern Design'!AK29/16.7)</f>
        <v>1.4970059880239521</v>
      </c>
      <c r="AK3" s="80">
        <f>IF('Pattern Design'!AL29&lt;3,0,'Pattern Design'!AL29/16.7)</f>
        <v>1.4970059880239521</v>
      </c>
      <c r="AL3" s="80">
        <f>IF('Pattern Design'!AM29&lt;3,0,'Pattern Design'!AM29/16.7)</f>
        <v>1.4970059880239521</v>
      </c>
      <c r="AM3" s="80">
        <f>IF('Pattern Design'!AN29&lt;3,0,'Pattern Design'!AN29/16.7)</f>
        <v>1.4970059880239521</v>
      </c>
      <c r="AN3" s="80">
        <f>IF('Pattern Design'!AO29&lt;3,0,'Pattern Design'!AO29/16.7)</f>
        <v>1.4970059880239521</v>
      </c>
    </row>
    <row r="4" spans="1:43" x14ac:dyDescent="0.2">
      <c r="A4">
        <f>'Pattern Design'!K21-Sheet1!A3</f>
        <v>7</v>
      </c>
      <c r="B4" s="80">
        <f>IF('Pattern Design'!C30&lt;3,0,'Pattern Design'!C30/16.7)</f>
        <v>0.89820359281437134</v>
      </c>
      <c r="C4" s="80">
        <f>IF('Pattern Design'!D30&lt;3,0,'Pattern Design'!D30/16.7)</f>
        <v>0.89820359281437134</v>
      </c>
      <c r="D4" s="80">
        <f>IF('Pattern Design'!E30&lt;3,0,'Pattern Design'!E30/16.7)</f>
        <v>0.89820359281437134</v>
      </c>
      <c r="E4" s="80">
        <f>IF('Pattern Design'!F30&lt;3,0,'Pattern Design'!F30/16.7)</f>
        <v>0.89820359281437134</v>
      </c>
      <c r="F4" s="80">
        <f>IF('Pattern Design'!G30&lt;3,0,'Pattern Design'!G30/16.7)</f>
        <v>0.89820359281437134</v>
      </c>
      <c r="G4" s="80">
        <f>IF('Pattern Design'!H30&lt;3,0,'Pattern Design'!H30/16.7)</f>
        <v>0.89820359281437134</v>
      </c>
      <c r="H4" s="80">
        <f>IF('Pattern Design'!I30&lt;3,0,'Pattern Design'!I30/16.7)</f>
        <v>0.89820359281437134</v>
      </c>
      <c r="I4" s="80">
        <f>IF('Pattern Design'!J30&lt;3,0,'Pattern Design'!J30/16.7)</f>
        <v>0.89820359281437134</v>
      </c>
      <c r="J4" s="80">
        <f>IF('Pattern Design'!K30&lt;3,0,'Pattern Design'!K30/16.7)</f>
        <v>0.89820359281437134</v>
      </c>
      <c r="K4" s="80">
        <f>IF('Pattern Design'!L30&lt;3,0,'Pattern Design'!L30/16.7)</f>
        <v>1.0179640718562875</v>
      </c>
      <c r="L4" s="80">
        <f>IF('Pattern Design'!M30&lt;3,0,'Pattern Design'!M30/16.7)</f>
        <v>2.3952095808383236</v>
      </c>
      <c r="M4" s="80">
        <f>IF('Pattern Design'!N30&lt;3,0,'Pattern Design'!N30/16.7)</f>
        <v>3.5928143712574854</v>
      </c>
      <c r="N4" s="80">
        <f>IF('Pattern Design'!O30&lt;3,0,'Pattern Design'!O30/16.7)</f>
        <v>3.8922155688622757</v>
      </c>
      <c r="O4" s="80">
        <f>IF('Pattern Design'!P30&lt;3,0,'Pattern Design'!P30/16.7)</f>
        <v>3.8922155688622757</v>
      </c>
      <c r="P4" s="80">
        <f>IF('Pattern Design'!Q30&lt;3,0,'Pattern Design'!Q30/16.7)</f>
        <v>4.4910179640718564</v>
      </c>
      <c r="Q4" s="80">
        <f>IF('Pattern Design'!R30&lt;3,0,'Pattern Design'!R30/16.7)</f>
        <v>4.4910179640718564</v>
      </c>
      <c r="R4" s="80">
        <f>IF('Pattern Design'!S30&lt;3,0,'Pattern Design'!S30/16.7)</f>
        <v>4.4910179640718564</v>
      </c>
      <c r="S4" s="80">
        <f>IF('Pattern Design'!T30&lt;3,0,'Pattern Design'!T30/16.7)</f>
        <v>4.4910179640718564</v>
      </c>
      <c r="T4" s="80">
        <f>IF('Pattern Design'!U30&lt;3,0,'Pattern Design'!U30/16.7)</f>
        <v>4.4910179640718564</v>
      </c>
      <c r="U4" s="80">
        <f>IF('Pattern Design'!V30&lt;3,0,'Pattern Design'!V30/16.7)</f>
        <v>4.4910179640718564</v>
      </c>
      <c r="V4" s="80">
        <f>IF('Pattern Design'!W30&lt;3,0,'Pattern Design'!W30/16.7)</f>
        <v>4.4910179640718564</v>
      </c>
      <c r="W4" s="80">
        <f>IF('Pattern Design'!X30&lt;3,0,'Pattern Design'!X30/16.7)</f>
        <v>4.4910179640718564</v>
      </c>
      <c r="X4" s="80">
        <f>IF('Pattern Design'!Y30&lt;3,0,'Pattern Design'!Y30/16.7)</f>
        <v>4.4910179640718564</v>
      </c>
      <c r="Y4" s="80">
        <f>IF('Pattern Design'!Z30&lt;3,0,'Pattern Design'!Z30/16.7)</f>
        <v>4.4910179640718564</v>
      </c>
      <c r="Z4" s="80">
        <f>IF('Pattern Design'!AA30&lt;3,0,'Pattern Design'!AA30/16.7)</f>
        <v>4.4910179640718564</v>
      </c>
      <c r="AA4" s="80">
        <f>IF('Pattern Design'!AB30&lt;3,0,'Pattern Design'!AB30/16.7)</f>
        <v>3.8922155688622757</v>
      </c>
      <c r="AB4" s="80">
        <f>IF('Pattern Design'!AC30&lt;3,0,'Pattern Design'!AC30/16.7)</f>
        <v>3.8922155688622757</v>
      </c>
      <c r="AC4" s="80">
        <f>IF('Pattern Design'!AD30&lt;3,0,'Pattern Design'!AD30/16.7)</f>
        <v>3.5928143712574854</v>
      </c>
      <c r="AD4" s="80">
        <f>IF('Pattern Design'!AE30&lt;3,0,'Pattern Design'!AE30/16.7)</f>
        <v>2.3952095808383236</v>
      </c>
      <c r="AE4" s="80">
        <f>IF('Pattern Design'!AF30&lt;3,0,'Pattern Design'!AF30/16.7)</f>
        <v>1.0179640718562875</v>
      </c>
      <c r="AF4" s="80">
        <f>IF('Pattern Design'!AG30&lt;3,0,'Pattern Design'!AG30/16.7)</f>
        <v>0.89820359281437134</v>
      </c>
      <c r="AG4" s="80">
        <f>IF('Pattern Design'!AH30&lt;3,0,'Pattern Design'!AH30/16.7)</f>
        <v>0.89820359281437134</v>
      </c>
      <c r="AH4" s="80">
        <f>IF('Pattern Design'!AI30&lt;3,0,'Pattern Design'!AI30/16.7)</f>
        <v>0.89820359281437134</v>
      </c>
      <c r="AI4" s="80">
        <f>IF('Pattern Design'!AJ30&lt;3,0,'Pattern Design'!AJ30/16.7)</f>
        <v>0.89820359281437134</v>
      </c>
      <c r="AJ4" s="80">
        <f>IF('Pattern Design'!AK30&lt;3,0,'Pattern Design'!AK30/16.7)</f>
        <v>0.89820359281437134</v>
      </c>
      <c r="AK4" s="80">
        <f>IF('Pattern Design'!AL30&lt;3,0,'Pattern Design'!AL30/16.7)</f>
        <v>0.89820359281437134</v>
      </c>
      <c r="AL4" s="80">
        <f>IF('Pattern Design'!AM30&lt;3,0,'Pattern Design'!AM30/16.7)</f>
        <v>0.89820359281437134</v>
      </c>
      <c r="AM4" s="80">
        <f>IF('Pattern Design'!AN30&lt;3,0,'Pattern Design'!AN30/16.7)</f>
        <v>0.89820359281437134</v>
      </c>
      <c r="AN4" s="80">
        <f>IF('Pattern Design'!AO30&lt;3,0,'Pattern Design'!AO30/16.7)</f>
        <v>0.89820359281437134</v>
      </c>
    </row>
    <row r="5" spans="1:43" x14ac:dyDescent="0.2">
      <c r="A5">
        <f>'Pattern Design'!O21-(Sheet1!A3+Sheet1!A4)</f>
        <v>7</v>
      </c>
      <c r="B5" s="80">
        <f>IF('Pattern Design'!C31&lt;3,0,'Pattern Design'!C31/16.7)</f>
        <v>0.41916167664670662</v>
      </c>
      <c r="C5" s="80">
        <f>IF('Pattern Design'!D31&lt;3,0,'Pattern Design'!D31/16.7)</f>
        <v>0.41916167664670662</v>
      </c>
      <c r="D5" s="80">
        <f>IF('Pattern Design'!E31&lt;3,0,'Pattern Design'!E31/16.7)</f>
        <v>0.41916167664670662</v>
      </c>
      <c r="E5" s="80">
        <f>IF('Pattern Design'!F31&lt;3,0,'Pattern Design'!F31/16.7)</f>
        <v>0.41916167664670662</v>
      </c>
      <c r="F5" s="80">
        <f>IF('Pattern Design'!G31&lt;3,0,'Pattern Design'!G31/16.7)</f>
        <v>0.41916167664670662</v>
      </c>
      <c r="G5" s="80">
        <f>IF('Pattern Design'!H31&lt;3,0,'Pattern Design'!H31/16.7)</f>
        <v>0.41916167664670662</v>
      </c>
      <c r="H5" s="80">
        <f>IF('Pattern Design'!I31&lt;3,0,'Pattern Design'!I31/16.7)</f>
        <v>0.41916167664670662</v>
      </c>
      <c r="I5" s="80">
        <f>IF('Pattern Design'!J31&lt;3,0,'Pattern Design'!J31/16.7)</f>
        <v>0.41916167664670662</v>
      </c>
      <c r="J5" s="80">
        <f>IF('Pattern Design'!K31&lt;3,0,'Pattern Design'!K31/16.7)</f>
        <v>0.41916167664670662</v>
      </c>
      <c r="K5" s="80">
        <f>IF('Pattern Design'!L31&lt;3,0,'Pattern Design'!L31/16.7)</f>
        <v>0.41916167664670662</v>
      </c>
      <c r="L5" s="80">
        <f>IF('Pattern Design'!M31&lt;3,0,'Pattern Design'!M31/16.7)</f>
        <v>0.53892215568862278</v>
      </c>
      <c r="M5" s="80">
        <f>IF('Pattern Design'!N31&lt;3,0,'Pattern Design'!N31/16.7)</f>
        <v>2.3952095808383236</v>
      </c>
      <c r="N5" s="80">
        <f>IF('Pattern Design'!O31&lt;3,0,'Pattern Design'!O31/16.7)</f>
        <v>2.9940119760479043</v>
      </c>
      <c r="O5" s="80">
        <f>IF('Pattern Design'!P31&lt;3,0,'Pattern Design'!P31/16.7)</f>
        <v>2.9940119760479043</v>
      </c>
      <c r="P5" s="80">
        <f>IF('Pattern Design'!Q31&lt;3,0,'Pattern Design'!Q31/16.7)</f>
        <v>3.2934131736526946</v>
      </c>
      <c r="Q5" s="80">
        <f>IF('Pattern Design'!R31&lt;3,0,'Pattern Design'!R31/16.7)</f>
        <v>3.2934131736526946</v>
      </c>
      <c r="R5" s="80">
        <f>IF('Pattern Design'!S31&lt;3,0,'Pattern Design'!S31/16.7)</f>
        <v>3.2934131736526946</v>
      </c>
      <c r="S5" s="80">
        <f>IF('Pattern Design'!T31&lt;3,0,'Pattern Design'!T31/16.7)</f>
        <v>3.2934131736526946</v>
      </c>
      <c r="T5" s="80">
        <f>IF('Pattern Design'!U31&lt;3,0,'Pattern Design'!U31/16.7)</f>
        <v>3.2934131736526946</v>
      </c>
      <c r="U5" s="80">
        <f>IF('Pattern Design'!V31&lt;3,0,'Pattern Design'!V31/16.7)</f>
        <v>3.2934131736526946</v>
      </c>
      <c r="V5" s="80">
        <f>IF('Pattern Design'!W31&lt;3,0,'Pattern Design'!W31/16.7)</f>
        <v>3.2934131736526946</v>
      </c>
      <c r="W5" s="80">
        <f>IF('Pattern Design'!X31&lt;3,0,'Pattern Design'!X31/16.7)</f>
        <v>3.2934131736526946</v>
      </c>
      <c r="X5" s="80">
        <f>IF('Pattern Design'!Y31&lt;3,0,'Pattern Design'!Y31/16.7)</f>
        <v>3.2934131736526946</v>
      </c>
      <c r="Y5" s="80">
        <f>IF('Pattern Design'!Z31&lt;3,0,'Pattern Design'!Z31/16.7)</f>
        <v>3.2934131736526946</v>
      </c>
      <c r="Z5" s="80">
        <f>IF('Pattern Design'!AA31&lt;3,0,'Pattern Design'!AA31/16.7)</f>
        <v>3.2934131736526946</v>
      </c>
      <c r="AA5" s="80">
        <f>IF('Pattern Design'!AB31&lt;3,0,'Pattern Design'!AB31/16.7)</f>
        <v>2.9940119760479043</v>
      </c>
      <c r="AB5" s="80">
        <f>IF('Pattern Design'!AC31&lt;3,0,'Pattern Design'!AC31/16.7)</f>
        <v>2.9940119760479043</v>
      </c>
      <c r="AC5" s="80">
        <f>IF('Pattern Design'!AD31&lt;3,0,'Pattern Design'!AD31/16.7)</f>
        <v>2.3952095808383236</v>
      </c>
      <c r="AD5" s="80">
        <f>IF('Pattern Design'!AE31&lt;3,0,'Pattern Design'!AE31/16.7)</f>
        <v>0.53892215568862278</v>
      </c>
      <c r="AE5" s="80">
        <f>IF('Pattern Design'!AF31&lt;3,0,'Pattern Design'!AF31/16.7)</f>
        <v>0.41916167664670662</v>
      </c>
      <c r="AF5" s="80">
        <f>IF('Pattern Design'!AG31&lt;3,0,'Pattern Design'!AG31/16.7)</f>
        <v>0.41916167664670662</v>
      </c>
      <c r="AG5" s="80">
        <f>IF('Pattern Design'!AH31&lt;3,0,'Pattern Design'!AH31/16.7)</f>
        <v>0.41916167664670662</v>
      </c>
      <c r="AH5" s="80">
        <f>IF('Pattern Design'!AI31&lt;3,0,'Pattern Design'!AI31/16.7)</f>
        <v>0.41916167664670662</v>
      </c>
      <c r="AI5" s="80">
        <f>IF('Pattern Design'!AJ31&lt;3,0,'Pattern Design'!AJ31/16.7)</f>
        <v>0.41916167664670662</v>
      </c>
      <c r="AJ5" s="80">
        <f>IF('Pattern Design'!AK31&lt;3,0,'Pattern Design'!AK31/16.7)</f>
        <v>0.41916167664670662</v>
      </c>
      <c r="AK5" s="80">
        <f>IF('Pattern Design'!AL31&lt;3,0,'Pattern Design'!AL31/16.7)</f>
        <v>0.41916167664670662</v>
      </c>
      <c r="AL5" s="80">
        <f>IF('Pattern Design'!AM31&lt;3,0,'Pattern Design'!AM31/16.7)</f>
        <v>0.41916167664670662</v>
      </c>
      <c r="AM5" s="80">
        <f>IF('Pattern Design'!AN31&lt;3,0,'Pattern Design'!AN31/16.7)</f>
        <v>0.41916167664670662</v>
      </c>
      <c r="AN5" s="80">
        <f>IF('Pattern Design'!AO31&lt;3,0,'Pattern Design'!AO31/16.7)</f>
        <v>0.41916167664670662</v>
      </c>
    </row>
    <row r="6" spans="1:43" x14ac:dyDescent="0.2">
      <c r="A6">
        <f>'Pattern Design'!S21-(Sheet1!A3+Sheet1!A4+Sheet1!A5)</f>
        <v>6</v>
      </c>
      <c r="B6" s="80">
        <f>IF('Pattern Design'!C32&lt;3,0,'Pattern Design'!C32/16.7)</f>
        <v>0.29940119760479045</v>
      </c>
      <c r="C6" s="80">
        <f>IF('Pattern Design'!D32&lt;3,0,'Pattern Design'!D32/16.7)</f>
        <v>0.29940119760479045</v>
      </c>
      <c r="D6" s="80">
        <f>IF('Pattern Design'!E32&lt;3,0,'Pattern Design'!E32/16.7)</f>
        <v>0.29940119760479045</v>
      </c>
      <c r="E6" s="80">
        <f>IF('Pattern Design'!F32&lt;3,0,'Pattern Design'!F32/16.7)</f>
        <v>0.29940119760479045</v>
      </c>
      <c r="F6" s="80">
        <f>IF('Pattern Design'!G32&lt;3,0,'Pattern Design'!G32/16.7)</f>
        <v>0.29940119760479045</v>
      </c>
      <c r="G6" s="80">
        <f>IF('Pattern Design'!H32&lt;3,0,'Pattern Design'!H32/16.7)</f>
        <v>0.29940119760479045</v>
      </c>
      <c r="H6" s="80">
        <f>IF('Pattern Design'!I32&lt;3,0,'Pattern Design'!I32/16.7)</f>
        <v>0.29940119760479045</v>
      </c>
      <c r="I6" s="80">
        <f>IF('Pattern Design'!J32&lt;3,0,'Pattern Design'!J32/16.7)</f>
        <v>0.29940119760479045</v>
      </c>
      <c r="J6" s="80">
        <f>IF('Pattern Design'!K32&lt;3,0,'Pattern Design'!K32/16.7)</f>
        <v>0.29940119760479045</v>
      </c>
      <c r="K6" s="80">
        <f>IF('Pattern Design'!L32&lt;3,0,'Pattern Design'!L32/16.7)</f>
        <v>0.29940119760479045</v>
      </c>
      <c r="L6" s="80">
        <f>IF('Pattern Design'!M32&lt;3,0,'Pattern Design'!M32/16.7)</f>
        <v>0.41916167664670662</v>
      </c>
      <c r="M6" s="80">
        <f>IF('Pattern Design'!N32&lt;3,0,'Pattern Design'!N32/16.7)</f>
        <v>1.4970059880239521</v>
      </c>
      <c r="N6" s="80">
        <f>IF('Pattern Design'!O32&lt;3,0,'Pattern Design'!O32/16.7)</f>
        <v>2.3952095808383236</v>
      </c>
      <c r="O6" s="80">
        <f>IF('Pattern Design'!P32&lt;3,0,'Pattern Design'!P32/16.7)</f>
        <v>2.3952095808383236</v>
      </c>
      <c r="P6" s="80">
        <f>IF('Pattern Design'!Q32&lt;3,0,'Pattern Design'!Q32/16.7)</f>
        <v>2.6946107784431139</v>
      </c>
      <c r="Q6" s="80">
        <f>IF('Pattern Design'!R32&lt;3,0,'Pattern Design'!R32/16.7)</f>
        <v>2.6946107784431139</v>
      </c>
      <c r="R6" s="80">
        <f>IF('Pattern Design'!S32&lt;3,0,'Pattern Design'!S32/16.7)</f>
        <v>2.6946107784431139</v>
      </c>
      <c r="S6" s="80">
        <f>IF('Pattern Design'!T32&lt;3,0,'Pattern Design'!T32/16.7)</f>
        <v>2.6946107784431139</v>
      </c>
      <c r="T6" s="80">
        <f>IF('Pattern Design'!U32&lt;3,0,'Pattern Design'!U32/16.7)</f>
        <v>2.6946107784431139</v>
      </c>
      <c r="U6" s="80">
        <f>IF('Pattern Design'!V32&lt;3,0,'Pattern Design'!V32/16.7)</f>
        <v>2.6946107784431139</v>
      </c>
      <c r="V6" s="80">
        <f>IF('Pattern Design'!W32&lt;3,0,'Pattern Design'!W32/16.7)</f>
        <v>2.6946107784431139</v>
      </c>
      <c r="W6" s="80">
        <f>IF('Pattern Design'!X32&lt;3,0,'Pattern Design'!X32/16.7)</f>
        <v>2.6946107784431139</v>
      </c>
      <c r="X6" s="80">
        <f>IF('Pattern Design'!Y32&lt;3,0,'Pattern Design'!Y32/16.7)</f>
        <v>2.6946107784431139</v>
      </c>
      <c r="Y6" s="80">
        <f>IF('Pattern Design'!Z32&lt;3,0,'Pattern Design'!Z32/16.7)</f>
        <v>2.6946107784431139</v>
      </c>
      <c r="Z6" s="80">
        <f>IF('Pattern Design'!AA32&lt;3,0,'Pattern Design'!AA32/16.7)</f>
        <v>2.6946107784431139</v>
      </c>
      <c r="AA6" s="80">
        <f>IF('Pattern Design'!AB32&lt;3,0,'Pattern Design'!AB32/16.7)</f>
        <v>2.3952095808383236</v>
      </c>
      <c r="AB6" s="80">
        <f>IF('Pattern Design'!AC32&lt;3,0,'Pattern Design'!AC32/16.7)</f>
        <v>2.3952095808383236</v>
      </c>
      <c r="AC6" s="80">
        <f>IF('Pattern Design'!AD32&lt;3,0,'Pattern Design'!AD32/16.7)</f>
        <v>1.4970059880239521</v>
      </c>
      <c r="AD6" s="80">
        <f>IF('Pattern Design'!AE32&lt;3,0,'Pattern Design'!AE32/16.7)</f>
        <v>0.41916167664670662</v>
      </c>
      <c r="AE6" s="80">
        <f>IF('Pattern Design'!AF32&lt;3,0,'Pattern Design'!AF32/16.7)</f>
        <v>0.29940119760479045</v>
      </c>
      <c r="AF6" s="80">
        <f>IF('Pattern Design'!AG32&lt;3,0,'Pattern Design'!AG32/16.7)</f>
        <v>0.29940119760479045</v>
      </c>
      <c r="AG6" s="80">
        <f>IF('Pattern Design'!AH32&lt;3,0,'Pattern Design'!AH32/16.7)</f>
        <v>0.29940119760479045</v>
      </c>
      <c r="AH6" s="80">
        <f>IF('Pattern Design'!AI32&lt;3,0,'Pattern Design'!AI32/16.7)</f>
        <v>0.29940119760479045</v>
      </c>
      <c r="AI6" s="80">
        <f>IF('Pattern Design'!AJ32&lt;3,0,'Pattern Design'!AJ32/16.7)</f>
        <v>0.29940119760479045</v>
      </c>
      <c r="AJ6" s="80">
        <f>IF('Pattern Design'!AK32&lt;3,0,'Pattern Design'!AK32/16.7)</f>
        <v>0.29940119760479045</v>
      </c>
      <c r="AK6" s="80">
        <f>IF('Pattern Design'!AL32&lt;3,0,'Pattern Design'!AL32/16.7)</f>
        <v>0.29940119760479045</v>
      </c>
      <c r="AL6" s="80">
        <f>IF('Pattern Design'!AM32&lt;3,0,'Pattern Design'!AM32/16.7)</f>
        <v>0.29940119760479045</v>
      </c>
      <c r="AM6" s="80">
        <f>IF('Pattern Design'!AN32&lt;3,0,'Pattern Design'!AN32/16.7)</f>
        <v>0.29940119760479045</v>
      </c>
      <c r="AN6" s="80">
        <f>IF('Pattern Design'!AO32&lt;3,0,'Pattern Design'!AO32/16.7)</f>
        <v>0.29940119760479045</v>
      </c>
    </row>
    <row r="7" spans="1:43" x14ac:dyDescent="0.2">
      <c r="A7">
        <f>'Pattern Design'!W21-(Sheet1!A3+Sheet1!A4+Sheet1!A5+Sheet1!A6)</f>
        <v>12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-42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100</v>
      </c>
      <c r="B12">
        <f t="shared" ref="B12:B18" si="0">B3*$A12</f>
        <v>149.70059880239521</v>
      </c>
      <c r="C12">
        <f t="shared" ref="C12:AM16" si="1">C3*$A12</f>
        <v>149.70059880239521</v>
      </c>
      <c r="D12">
        <f t="shared" si="1"/>
        <v>149.70059880239521</v>
      </c>
      <c r="E12">
        <f t="shared" si="1"/>
        <v>149.70059880239521</v>
      </c>
      <c r="F12">
        <f t="shared" si="1"/>
        <v>149.70059880239521</v>
      </c>
      <c r="G12">
        <f t="shared" si="1"/>
        <v>149.70059880239521</v>
      </c>
      <c r="H12">
        <f t="shared" si="1"/>
        <v>149.70059880239521</v>
      </c>
      <c r="I12">
        <f t="shared" si="1"/>
        <v>149.70059880239521</v>
      </c>
      <c r="J12">
        <f t="shared" si="1"/>
        <v>161.67664670658684</v>
      </c>
      <c r="K12">
        <f t="shared" si="1"/>
        <v>269.46107784431138</v>
      </c>
      <c r="L12">
        <f t="shared" si="1"/>
        <v>359.28143712574854</v>
      </c>
      <c r="M12">
        <f t="shared" si="1"/>
        <v>449.10179640718565</v>
      </c>
      <c r="N12">
        <f t="shared" si="1"/>
        <v>449.10179640718565</v>
      </c>
      <c r="O12">
        <f t="shared" si="1"/>
        <v>449.10179640718565</v>
      </c>
      <c r="P12">
        <f t="shared" si="1"/>
        <v>538.92215568862275</v>
      </c>
      <c r="Q12">
        <f t="shared" si="1"/>
        <v>538.92215568862275</v>
      </c>
      <c r="R12">
        <f t="shared" si="1"/>
        <v>538.92215568862275</v>
      </c>
      <c r="S12">
        <f t="shared" si="1"/>
        <v>538.92215568862275</v>
      </c>
      <c r="T12">
        <f t="shared" si="1"/>
        <v>538.92215568862275</v>
      </c>
      <c r="U12">
        <f t="shared" si="1"/>
        <v>538.92215568862275</v>
      </c>
      <c r="V12">
        <f t="shared" si="1"/>
        <v>538.92215568862275</v>
      </c>
      <c r="W12">
        <f t="shared" si="1"/>
        <v>538.92215568862275</v>
      </c>
      <c r="X12">
        <f t="shared" si="1"/>
        <v>538.92215568862275</v>
      </c>
      <c r="Y12">
        <f t="shared" si="1"/>
        <v>538.92215568862275</v>
      </c>
      <c r="Z12">
        <f t="shared" si="1"/>
        <v>538.92215568862275</v>
      </c>
      <c r="AA12">
        <f t="shared" si="1"/>
        <v>449.10179640718565</v>
      </c>
      <c r="AB12">
        <f t="shared" si="1"/>
        <v>449.10179640718565</v>
      </c>
      <c r="AC12">
        <f t="shared" si="1"/>
        <v>449.10179640718565</v>
      </c>
      <c r="AD12">
        <f t="shared" si="1"/>
        <v>359.28143712574854</v>
      </c>
      <c r="AE12">
        <f t="shared" si="1"/>
        <v>269.46107784431138</v>
      </c>
      <c r="AF12">
        <f t="shared" si="1"/>
        <v>161.67664670658684</v>
      </c>
      <c r="AG12">
        <f t="shared" si="1"/>
        <v>149.70059880239521</v>
      </c>
      <c r="AH12">
        <f t="shared" si="1"/>
        <v>149.70059880239521</v>
      </c>
      <c r="AI12">
        <f t="shared" si="1"/>
        <v>149.70059880239521</v>
      </c>
      <c r="AJ12">
        <f t="shared" si="1"/>
        <v>149.70059880239521</v>
      </c>
      <c r="AK12">
        <f t="shared" si="1"/>
        <v>149.70059880239521</v>
      </c>
      <c r="AL12">
        <f t="shared" si="1"/>
        <v>149.70059880239521</v>
      </c>
      <c r="AM12">
        <f t="shared" si="1"/>
        <v>149.70059880239521</v>
      </c>
      <c r="AN12">
        <f t="shared" ref="AN12" si="2">AN3*$A12</f>
        <v>149.70059880239521</v>
      </c>
      <c r="AO12">
        <f>SUM(B12:AN12)</f>
        <v>12598.802395209579</v>
      </c>
      <c r="AP12">
        <f>AO12/1000</f>
        <v>12.59880239520958</v>
      </c>
      <c r="AQ12" s="80">
        <f>AP12*0.7</f>
        <v>8.819161676646706</v>
      </c>
    </row>
    <row r="13" spans="1:43" x14ac:dyDescent="0.2">
      <c r="A13">
        <f t="shared" ref="A13:A19" si="3">A4*10</f>
        <v>70</v>
      </c>
      <c r="B13">
        <f t="shared" si="0"/>
        <v>62.874251497005993</v>
      </c>
      <c r="C13">
        <f t="shared" si="1"/>
        <v>62.874251497005993</v>
      </c>
      <c r="D13">
        <f t="shared" si="1"/>
        <v>62.874251497005993</v>
      </c>
      <c r="E13">
        <f t="shared" si="1"/>
        <v>62.874251497005993</v>
      </c>
      <c r="F13">
        <f t="shared" si="1"/>
        <v>62.874251497005993</v>
      </c>
      <c r="G13">
        <f t="shared" si="1"/>
        <v>62.874251497005993</v>
      </c>
      <c r="H13">
        <f t="shared" si="1"/>
        <v>62.874251497005993</v>
      </c>
      <c r="I13">
        <f t="shared" si="1"/>
        <v>62.874251497005993</v>
      </c>
      <c r="J13">
        <f t="shared" si="1"/>
        <v>62.874251497005993</v>
      </c>
      <c r="K13">
        <f t="shared" si="1"/>
        <v>71.257485029940128</v>
      </c>
      <c r="L13">
        <f t="shared" si="1"/>
        <v>167.66467065868264</v>
      </c>
      <c r="M13">
        <f t="shared" si="1"/>
        <v>251.49700598802397</v>
      </c>
      <c r="N13">
        <f t="shared" si="1"/>
        <v>272.45508982035932</v>
      </c>
      <c r="O13">
        <f t="shared" si="1"/>
        <v>272.45508982035932</v>
      </c>
      <c r="P13">
        <f t="shared" si="1"/>
        <v>314.37125748502996</v>
      </c>
      <c r="Q13">
        <f t="shared" si="1"/>
        <v>314.37125748502996</v>
      </c>
      <c r="R13">
        <f t="shared" si="1"/>
        <v>314.37125748502996</v>
      </c>
      <c r="S13">
        <f t="shared" si="1"/>
        <v>314.37125748502996</v>
      </c>
      <c r="T13">
        <f t="shared" si="1"/>
        <v>314.37125748502996</v>
      </c>
      <c r="U13">
        <f t="shared" si="1"/>
        <v>314.37125748502996</v>
      </c>
      <c r="V13">
        <f t="shared" si="1"/>
        <v>314.37125748502996</v>
      </c>
      <c r="W13">
        <f t="shared" si="1"/>
        <v>314.37125748502996</v>
      </c>
      <c r="X13">
        <f t="shared" si="1"/>
        <v>314.37125748502996</v>
      </c>
      <c r="Y13">
        <f t="shared" si="1"/>
        <v>314.37125748502996</v>
      </c>
      <c r="Z13">
        <f t="shared" si="1"/>
        <v>314.37125748502996</v>
      </c>
      <c r="AA13">
        <f t="shared" si="1"/>
        <v>272.45508982035932</v>
      </c>
      <c r="AB13">
        <f t="shared" si="1"/>
        <v>272.45508982035932</v>
      </c>
      <c r="AC13">
        <f t="shared" si="1"/>
        <v>251.49700598802397</v>
      </c>
      <c r="AD13">
        <f t="shared" si="1"/>
        <v>167.66467065868264</v>
      </c>
      <c r="AE13">
        <f t="shared" si="1"/>
        <v>71.257485029940128</v>
      </c>
      <c r="AF13">
        <f t="shared" si="1"/>
        <v>62.874251497005993</v>
      </c>
      <c r="AG13">
        <f t="shared" si="1"/>
        <v>62.874251497005993</v>
      </c>
      <c r="AH13">
        <f t="shared" si="1"/>
        <v>62.874251497005993</v>
      </c>
      <c r="AI13">
        <f t="shared" si="1"/>
        <v>62.874251497005993</v>
      </c>
      <c r="AJ13">
        <f t="shared" si="1"/>
        <v>62.874251497005993</v>
      </c>
      <c r="AK13">
        <f t="shared" si="1"/>
        <v>62.874251497005993</v>
      </c>
      <c r="AL13">
        <f t="shared" si="1"/>
        <v>62.874251497005993</v>
      </c>
      <c r="AM13">
        <f t="shared" si="1"/>
        <v>62.874251497005993</v>
      </c>
      <c r="AN13">
        <f t="shared" ref="AN13" si="4">AN4*$A13</f>
        <v>62.874251497005993</v>
      </c>
      <c r="AO13">
        <f t="shared" ref="AO13:AO19" si="5">SUM(B13:AN13)</f>
        <v>6660.4790419161718</v>
      </c>
      <c r="AP13">
        <f t="shared" ref="AP13:AP19" si="6">AO13/1000</f>
        <v>6.6604790419161715</v>
      </c>
      <c r="AQ13" s="80">
        <f t="shared" ref="AQ13:AQ19" si="7">AP13*0.7</f>
        <v>4.6623353293413201</v>
      </c>
    </row>
    <row r="14" spans="1:43" x14ac:dyDescent="0.2">
      <c r="A14">
        <f t="shared" si="3"/>
        <v>70</v>
      </c>
      <c r="B14">
        <f t="shared" si="0"/>
        <v>29.341317365269465</v>
      </c>
      <c r="C14">
        <f t="shared" si="1"/>
        <v>29.341317365269465</v>
      </c>
      <c r="D14">
        <f t="shared" si="1"/>
        <v>29.341317365269465</v>
      </c>
      <c r="E14">
        <f t="shared" si="1"/>
        <v>29.341317365269465</v>
      </c>
      <c r="F14">
        <f t="shared" si="1"/>
        <v>29.341317365269465</v>
      </c>
      <c r="G14">
        <f t="shared" si="1"/>
        <v>29.341317365269465</v>
      </c>
      <c r="H14">
        <f t="shared" si="1"/>
        <v>29.341317365269465</v>
      </c>
      <c r="I14">
        <f t="shared" si="1"/>
        <v>29.341317365269465</v>
      </c>
      <c r="J14">
        <f t="shared" si="1"/>
        <v>29.341317365269465</v>
      </c>
      <c r="K14">
        <f t="shared" si="1"/>
        <v>29.341317365269465</v>
      </c>
      <c r="L14">
        <f t="shared" si="1"/>
        <v>37.724550898203596</v>
      </c>
      <c r="M14">
        <f t="shared" si="1"/>
        <v>167.66467065868264</v>
      </c>
      <c r="N14">
        <f t="shared" si="1"/>
        <v>209.5808383233533</v>
      </c>
      <c r="O14">
        <f t="shared" si="1"/>
        <v>209.5808383233533</v>
      </c>
      <c r="P14">
        <f t="shared" si="1"/>
        <v>230.53892215568862</v>
      </c>
      <c r="Q14">
        <f t="shared" si="1"/>
        <v>230.53892215568862</v>
      </c>
      <c r="R14">
        <f t="shared" si="1"/>
        <v>230.53892215568862</v>
      </c>
      <c r="S14">
        <f t="shared" si="1"/>
        <v>230.53892215568862</v>
      </c>
      <c r="T14">
        <f t="shared" si="1"/>
        <v>230.53892215568862</v>
      </c>
      <c r="U14">
        <f t="shared" si="1"/>
        <v>230.53892215568862</v>
      </c>
      <c r="V14">
        <f t="shared" si="1"/>
        <v>230.53892215568862</v>
      </c>
      <c r="W14">
        <f t="shared" si="1"/>
        <v>230.53892215568862</v>
      </c>
      <c r="X14">
        <f t="shared" si="1"/>
        <v>230.53892215568862</v>
      </c>
      <c r="Y14">
        <f t="shared" si="1"/>
        <v>230.53892215568862</v>
      </c>
      <c r="Z14">
        <f t="shared" si="1"/>
        <v>230.53892215568862</v>
      </c>
      <c r="AA14">
        <f t="shared" si="1"/>
        <v>209.5808383233533</v>
      </c>
      <c r="AB14">
        <f t="shared" si="1"/>
        <v>209.5808383233533</v>
      </c>
      <c r="AC14">
        <f t="shared" si="1"/>
        <v>167.66467065868264</v>
      </c>
      <c r="AD14">
        <f t="shared" si="1"/>
        <v>37.724550898203596</v>
      </c>
      <c r="AE14">
        <f t="shared" si="1"/>
        <v>29.341317365269465</v>
      </c>
      <c r="AF14">
        <f t="shared" si="1"/>
        <v>29.341317365269465</v>
      </c>
      <c r="AG14">
        <f t="shared" si="1"/>
        <v>29.341317365269465</v>
      </c>
      <c r="AH14">
        <f t="shared" si="1"/>
        <v>29.341317365269465</v>
      </c>
      <c r="AI14">
        <f t="shared" si="1"/>
        <v>29.341317365269465</v>
      </c>
      <c r="AJ14">
        <f t="shared" si="1"/>
        <v>29.341317365269465</v>
      </c>
      <c r="AK14">
        <f t="shared" si="1"/>
        <v>29.341317365269465</v>
      </c>
      <c r="AL14">
        <f t="shared" si="1"/>
        <v>29.341317365269465</v>
      </c>
      <c r="AM14">
        <f t="shared" si="1"/>
        <v>29.341317365269465</v>
      </c>
      <c r="AN14">
        <f t="shared" ref="AN14" si="8">AN5*$A14</f>
        <v>29.341317365269465</v>
      </c>
      <c r="AO14">
        <f t="shared" si="5"/>
        <v>4371.8562874251538</v>
      </c>
      <c r="AP14">
        <f t="shared" si="6"/>
        <v>4.3718562874251541</v>
      </c>
      <c r="AQ14" s="80">
        <f t="shared" si="7"/>
        <v>3.0602994011976077</v>
      </c>
    </row>
    <row r="15" spans="1:43" x14ac:dyDescent="0.2">
      <c r="A15">
        <f t="shared" si="3"/>
        <v>60</v>
      </c>
      <c r="B15">
        <f t="shared" si="0"/>
        <v>17.964071856287426</v>
      </c>
      <c r="C15">
        <f t="shared" si="1"/>
        <v>17.964071856287426</v>
      </c>
      <c r="D15">
        <f t="shared" si="1"/>
        <v>17.964071856287426</v>
      </c>
      <c r="E15">
        <f t="shared" si="1"/>
        <v>17.964071856287426</v>
      </c>
      <c r="F15">
        <f t="shared" si="1"/>
        <v>17.964071856287426</v>
      </c>
      <c r="G15">
        <f t="shared" si="1"/>
        <v>17.964071856287426</v>
      </c>
      <c r="H15">
        <f t="shared" si="1"/>
        <v>17.964071856287426</v>
      </c>
      <c r="I15">
        <f t="shared" si="1"/>
        <v>17.964071856287426</v>
      </c>
      <c r="J15">
        <f t="shared" si="1"/>
        <v>17.964071856287426</v>
      </c>
      <c r="K15">
        <f t="shared" si="1"/>
        <v>17.964071856287426</v>
      </c>
      <c r="L15">
        <f t="shared" si="1"/>
        <v>25.149700598802397</v>
      </c>
      <c r="M15">
        <f t="shared" si="1"/>
        <v>89.820359281437135</v>
      </c>
      <c r="N15">
        <f t="shared" si="1"/>
        <v>143.7125748502994</v>
      </c>
      <c r="O15">
        <f t="shared" si="1"/>
        <v>143.7125748502994</v>
      </c>
      <c r="P15">
        <f t="shared" si="1"/>
        <v>161.67664670658684</v>
      </c>
      <c r="Q15">
        <f t="shared" si="1"/>
        <v>161.67664670658684</v>
      </c>
      <c r="R15">
        <f t="shared" si="1"/>
        <v>161.67664670658684</v>
      </c>
      <c r="S15">
        <f t="shared" si="1"/>
        <v>161.67664670658684</v>
      </c>
      <c r="T15">
        <f t="shared" si="1"/>
        <v>161.67664670658684</v>
      </c>
      <c r="U15">
        <f t="shared" si="1"/>
        <v>161.67664670658684</v>
      </c>
      <c r="V15">
        <f t="shared" si="1"/>
        <v>161.67664670658684</v>
      </c>
      <c r="W15">
        <f t="shared" si="1"/>
        <v>161.67664670658684</v>
      </c>
      <c r="X15">
        <f t="shared" si="1"/>
        <v>161.67664670658684</v>
      </c>
      <c r="Y15">
        <f t="shared" si="1"/>
        <v>161.67664670658684</v>
      </c>
      <c r="Z15">
        <f t="shared" si="1"/>
        <v>161.67664670658684</v>
      </c>
      <c r="AA15">
        <f t="shared" si="1"/>
        <v>143.7125748502994</v>
      </c>
      <c r="AB15">
        <f t="shared" si="1"/>
        <v>143.7125748502994</v>
      </c>
      <c r="AC15">
        <f t="shared" si="1"/>
        <v>89.820359281437135</v>
      </c>
      <c r="AD15">
        <f t="shared" si="1"/>
        <v>25.149700598802397</v>
      </c>
      <c r="AE15">
        <f t="shared" si="1"/>
        <v>17.964071856287426</v>
      </c>
      <c r="AF15">
        <f t="shared" si="1"/>
        <v>17.964071856287426</v>
      </c>
      <c r="AG15">
        <f t="shared" si="1"/>
        <v>17.964071856287426</v>
      </c>
      <c r="AH15">
        <f t="shared" si="1"/>
        <v>17.964071856287426</v>
      </c>
      <c r="AI15">
        <f t="shared" si="1"/>
        <v>17.964071856287426</v>
      </c>
      <c r="AJ15">
        <f t="shared" si="1"/>
        <v>17.964071856287426</v>
      </c>
      <c r="AK15">
        <f t="shared" si="1"/>
        <v>17.964071856287426</v>
      </c>
      <c r="AL15">
        <f t="shared" si="1"/>
        <v>17.964071856287426</v>
      </c>
      <c r="AM15">
        <f t="shared" si="1"/>
        <v>17.964071856287426</v>
      </c>
      <c r="AN15">
        <f t="shared" ref="AN15" si="9">AN6*$A15</f>
        <v>17.964071856287426</v>
      </c>
      <c r="AO15">
        <f t="shared" si="5"/>
        <v>2942.514970059879</v>
      </c>
      <c r="AP15">
        <f t="shared" si="6"/>
        <v>2.9425149700598792</v>
      </c>
      <c r="AQ15" s="80">
        <f t="shared" si="7"/>
        <v>2.0597604790419153</v>
      </c>
    </row>
    <row r="16" spans="1:43" x14ac:dyDescent="0.2">
      <c r="A16">
        <f t="shared" si="3"/>
        <v>120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-420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26573.652694610784</v>
      </c>
      <c r="AQ20" s="80">
        <f>SUM(AQ12:AQ19)</f>
        <v>18.601556886227549</v>
      </c>
    </row>
    <row r="21" spans="1:43" x14ac:dyDescent="0.2">
      <c r="B21" s="85">
        <f>B12/1000</f>
        <v>0.1497005988023952</v>
      </c>
      <c r="C21" s="85">
        <f t="shared" ref="C21:AN21" si="15">C12/1000</f>
        <v>0.1497005988023952</v>
      </c>
      <c r="D21" s="85">
        <f t="shared" si="15"/>
        <v>0.1497005988023952</v>
      </c>
      <c r="E21" s="85">
        <f t="shared" si="15"/>
        <v>0.1497005988023952</v>
      </c>
      <c r="F21" s="85">
        <f t="shared" si="15"/>
        <v>0.1497005988023952</v>
      </c>
      <c r="G21" s="85">
        <f t="shared" si="15"/>
        <v>0.1497005988023952</v>
      </c>
      <c r="H21" s="85">
        <f t="shared" si="15"/>
        <v>0.1497005988023952</v>
      </c>
      <c r="I21" s="85">
        <f t="shared" si="15"/>
        <v>0.1497005988023952</v>
      </c>
      <c r="J21" s="85">
        <f t="shared" si="15"/>
        <v>0.16167664670658682</v>
      </c>
      <c r="K21" s="85">
        <f t="shared" si="15"/>
        <v>0.26946107784431139</v>
      </c>
      <c r="L21" s="85">
        <f t="shared" si="15"/>
        <v>0.35928143712574856</v>
      </c>
      <c r="M21" s="85">
        <f t="shared" si="15"/>
        <v>0.44910179640718567</v>
      </c>
      <c r="N21" s="85">
        <f t="shared" si="15"/>
        <v>0.44910179640718567</v>
      </c>
      <c r="O21" s="85">
        <f t="shared" si="15"/>
        <v>0.44910179640718567</v>
      </c>
      <c r="P21" s="85">
        <f t="shared" si="15"/>
        <v>0.53892215568862278</v>
      </c>
      <c r="Q21" s="85">
        <f t="shared" si="15"/>
        <v>0.53892215568862278</v>
      </c>
      <c r="R21" s="85">
        <f t="shared" si="15"/>
        <v>0.53892215568862278</v>
      </c>
      <c r="S21" s="85">
        <f t="shared" si="15"/>
        <v>0.53892215568862278</v>
      </c>
      <c r="T21" s="85">
        <f t="shared" si="15"/>
        <v>0.53892215568862278</v>
      </c>
      <c r="U21" s="85">
        <f t="shared" si="15"/>
        <v>0.53892215568862278</v>
      </c>
      <c r="V21" s="85">
        <f t="shared" si="15"/>
        <v>0.53892215568862278</v>
      </c>
      <c r="W21" s="85">
        <f t="shared" si="15"/>
        <v>0.53892215568862278</v>
      </c>
      <c r="X21" s="85">
        <f t="shared" si="15"/>
        <v>0.53892215568862278</v>
      </c>
      <c r="Y21" s="85">
        <f t="shared" si="15"/>
        <v>0.53892215568862278</v>
      </c>
      <c r="Z21" s="85">
        <f t="shared" si="15"/>
        <v>0.53892215568862278</v>
      </c>
      <c r="AA21" s="85">
        <f t="shared" si="15"/>
        <v>0.44910179640718567</v>
      </c>
      <c r="AB21" s="85">
        <f t="shared" si="15"/>
        <v>0.44910179640718567</v>
      </c>
      <c r="AC21" s="85">
        <f t="shared" si="15"/>
        <v>0.44910179640718567</v>
      </c>
      <c r="AD21" s="85">
        <f t="shared" si="15"/>
        <v>0.35928143712574856</v>
      </c>
      <c r="AE21" s="85">
        <f t="shared" si="15"/>
        <v>0.26946107784431139</v>
      </c>
      <c r="AF21" s="85">
        <f t="shared" si="15"/>
        <v>0.16167664670658682</v>
      </c>
      <c r="AG21" s="85">
        <f t="shared" si="15"/>
        <v>0.1497005988023952</v>
      </c>
      <c r="AH21" s="85">
        <f t="shared" si="15"/>
        <v>0.1497005988023952</v>
      </c>
      <c r="AI21" s="85">
        <f t="shared" si="15"/>
        <v>0.1497005988023952</v>
      </c>
      <c r="AJ21" s="85">
        <f t="shared" si="15"/>
        <v>0.1497005988023952</v>
      </c>
      <c r="AK21" s="85">
        <f t="shared" si="15"/>
        <v>0.1497005988023952</v>
      </c>
      <c r="AL21" s="85">
        <f t="shared" si="15"/>
        <v>0.1497005988023952</v>
      </c>
      <c r="AM21" s="85">
        <f t="shared" si="15"/>
        <v>0.1497005988023952</v>
      </c>
      <c r="AN21" s="85">
        <f t="shared" si="15"/>
        <v>0.1497005988023952</v>
      </c>
      <c r="AO21" s="80">
        <f>AO20/1000</f>
        <v>26.573652694610786</v>
      </c>
    </row>
    <row r="22" spans="1:43" x14ac:dyDescent="0.2">
      <c r="B22" s="85">
        <f t="shared" ref="B22:AN22" si="16">B13/1000</f>
        <v>6.2874251497005998E-2</v>
      </c>
      <c r="C22" s="85">
        <f t="shared" si="16"/>
        <v>6.2874251497005998E-2</v>
      </c>
      <c r="D22" s="85">
        <f t="shared" si="16"/>
        <v>6.2874251497005998E-2</v>
      </c>
      <c r="E22" s="85">
        <f t="shared" si="16"/>
        <v>6.2874251497005998E-2</v>
      </c>
      <c r="F22" s="85">
        <f t="shared" si="16"/>
        <v>6.2874251497005998E-2</v>
      </c>
      <c r="G22" s="85">
        <f t="shared" si="16"/>
        <v>6.2874251497005998E-2</v>
      </c>
      <c r="H22" s="85">
        <f t="shared" si="16"/>
        <v>6.2874251497005998E-2</v>
      </c>
      <c r="I22" s="85">
        <f t="shared" si="16"/>
        <v>6.2874251497005998E-2</v>
      </c>
      <c r="J22" s="85">
        <f t="shared" si="16"/>
        <v>6.2874251497005998E-2</v>
      </c>
      <c r="K22" s="85">
        <f t="shared" si="16"/>
        <v>7.1257485029940129E-2</v>
      </c>
      <c r="L22" s="85">
        <f t="shared" si="16"/>
        <v>0.16766467065868265</v>
      </c>
      <c r="M22" s="85">
        <f t="shared" si="16"/>
        <v>0.25149700598802399</v>
      </c>
      <c r="N22" s="85">
        <f t="shared" si="16"/>
        <v>0.27245508982035932</v>
      </c>
      <c r="O22" s="85">
        <f t="shared" si="16"/>
        <v>0.27245508982035932</v>
      </c>
      <c r="P22" s="85">
        <f t="shared" si="16"/>
        <v>0.31437125748502998</v>
      </c>
      <c r="Q22" s="85">
        <f t="shared" si="16"/>
        <v>0.31437125748502998</v>
      </c>
      <c r="R22" s="85">
        <f t="shared" si="16"/>
        <v>0.31437125748502998</v>
      </c>
      <c r="S22" s="85">
        <f t="shared" si="16"/>
        <v>0.31437125748502998</v>
      </c>
      <c r="T22" s="85">
        <f t="shared" si="16"/>
        <v>0.31437125748502998</v>
      </c>
      <c r="U22" s="85">
        <f t="shared" si="16"/>
        <v>0.31437125748502998</v>
      </c>
      <c r="V22" s="85">
        <f t="shared" si="16"/>
        <v>0.31437125748502998</v>
      </c>
      <c r="W22" s="85">
        <f t="shared" si="16"/>
        <v>0.31437125748502998</v>
      </c>
      <c r="X22" s="85">
        <f t="shared" si="16"/>
        <v>0.31437125748502998</v>
      </c>
      <c r="Y22" s="85">
        <f t="shared" si="16"/>
        <v>0.31437125748502998</v>
      </c>
      <c r="Z22" s="85">
        <f t="shared" si="16"/>
        <v>0.31437125748502998</v>
      </c>
      <c r="AA22" s="85">
        <f t="shared" si="16"/>
        <v>0.27245508982035932</v>
      </c>
      <c r="AB22" s="85">
        <f t="shared" si="16"/>
        <v>0.27245508982035932</v>
      </c>
      <c r="AC22" s="85">
        <f t="shared" si="16"/>
        <v>0.25149700598802399</v>
      </c>
      <c r="AD22" s="85">
        <f t="shared" si="16"/>
        <v>0.16766467065868265</v>
      </c>
      <c r="AE22" s="85">
        <f t="shared" si="16"/>
        <v>7.1257485029940129E-2</v>
      </c>
      <c r="AF22" s="85">
        <f t="shared" si="16"/>
        <v>6.2874251497005998E-2</v>
      </c>
      <c r="AG22" s="85">
        <f t="shared" si="16"/>
        <v>6.2874251497005998E-2</v>
      </c>
      <c r="AH22" s="85">
        <f t="shared" si="16"/>
        <v>6.2874251497005998E-2</v>
      </c>
      <c r="AI22" s="85">
        <f t="shared" si="16"/>
        <v>6.2874251497005998E-2</v>
      </c>
      <c r="AJ22" s="85">
        <f t="shared" si="16"/>
        <v>6.2874251497005998E-2</v>
      </c>
      <c r="AK22" s="85">
        <f t="shared" si="16"/>
        <v>6.2874251497005998E-2</v>
      </c>
      <c r="AL22" s="85">
        <f t="shared" si="16"/>
        <v>6.2874251497005998E-2</v>
      </c>
      <c r="AM22" s="85">
        <f t="shared" si="16"/>
        <v>6.2874251497005998E-2</v>
      </c>
      <c r="AN22" s="85">
        <f t="shared" si="16"/>
        <v>6.2874251497005998E-2</v>
      </c>
    </row>
    <row r="23" spans="1:43" x14ac:dyDescent="0.2">
      <c r="B23" s="85">
        <f t="shared" ref="B23:AN23" si="17">B14/1000</f>
        <v>2.9341317365269466E-2</v>
      </c>
      <c r="C23" s="85">
        <f t="shared" si="17"/>
        <v>2.9341317365269466E-2</v>
      </c>
      <c r="D23" s="85">
        <f t="shared" si="17"/>
        <v>2.9341317365269466E-2</v>
      </c>
      <c r="E23" s="85">
        <f t="shared" si="17"/>
        <v>2.9341317365269466E-2</v>
      </c>
      <c r="F23" s="85">
        <f t="shared" si="17"/>
        <v>2.9341317365269466E-2</v>
      </c>
      <c r="G23" s="85">
        <f t="shared" si="17"/>
        <v>2.9341317365269466E-2</v>
      </c>
      <c r="H23" s="85">
        <f t="shared" si="17"/>
        <v>2.9341317365269466E-2</v>
      </c>
      <c r="I23" s="85">
        <f t="shared" si="17"/>
        <v>2.9341317365269466E-2</v>
      </c>
      <c r="J23" s="85">
        <f t="shared" si="17"/>
        <v>2.9341317365269466E-2</v>
      </c>
      <c r="K23" s="85">
        <f t="shared" si="17"/>
        <v>2.9341317365269466E-2</v>
      </c>
      <c r="L23" s="85">
        <f t="shared" si="17"/>
        <v>3.7724550898203597E-2</v>
      </c>
      <c r="M23" s="85">
        <f t="shared" si="17"/>
        <v>0.16766467065868265</v>
      </c>
      <c r="N23" s="85">
        <f t="shared" si="17"/>
        <v>0.20958083832335331</v>
      </c>
      <c r="O23" s="85">
        <f t="shared" si="17"/>
        <v>0.20958083832335331</v>
      </c>
      <c r="P23" s="85">
        <f t="shared" si="17"/>
        <v>0.23053892215568864</v>
      </c>
      <c r="Q23" s="85">
        <f t="shared" si="17"/>
        <v>0.23053892215568864</v>
      </c>
      <c r="R23" s="85">
        <f t="shared" si="17"/>
        <v>0.23053892215568864</v>
      </c>
      <c r="S23" s="85">
        <f t="shared" si="17"/>
        <v>0.23053892215568864</v>
      </c>
      <c r="T23" s="85">
        <f t="shared" si="17"/>
        <v>0.23053892215568864</v>
      </c>
      <c r="U23" s="85">
        <f t="shared" si="17"/>
        <v>0.23053892215568864</v>
      </c>
      <c r="V23" s="85">
        <f t="shared" si="17"/>
        <v>0.23053892215568864</v>
      </c>
      <c r="W23" s="85">
        <f t="shared" si="17"/>
        <v>0.23053892215568864</v>
      </c>
      <c r="X23" s="85">
        <f t="shared" si="17"/>
        <v>0.23053892215568864</v>
      </c>
      <c r="Y23" s="85">
        <f t="shared" si="17"/>
        <v>0.23053892215568864</v>
      </c>
      <c r="Z23" s="85">
        <f t="shared" si="17"/>
        <v>0.23053892215568864</v>
      </c>
      <c r="AA23" s="85">
        <f t="shared" si="17"/>
        <v>0.20958083832335331</v>
      </c>
      <c r="AB23" s="85">
        <f t="shared" si="17"/>
        <v>0.20958083832335331</v>
      </c>
      <c r="AC23" s="85">
        <f t="shared" si="17"/>
        <v>0.16766467065868265</v>
      </c>
      <c r="AD23" s="85">
        <f t="shared" si="17"/>
        <v>3.7724550898203597E-2</v>
      </c>
      <c r="AE23" s="85">
        <f t="shared" si="17"/>
        <v>2.9341317365269466E-2</v>
      </c>
      <c r="AF23" s="85">
        <f t="shared" si="17"/>
        <v>2.9341317365269466E-2</v>
      </c>
      <c r="AG23" s="85">
        <f t="shared" si="17"/>
        <v>2.9341317365269466E-2</v>
      </c>
      <c r="AH23" s="85">
        <f t="shared" si="17"/>
        <v>2.9341317365269466E-2</v>
      </c>
      <c r="AI23" s="85">
        <f t="shared" si="17"/>
        <v>2.9341317365269466E-2</v>
      </c>
      <c r="AJ23" s="85">
        <f t="shared" si="17"/>
        <v>2.9341317365269466E-2</v>
      </c>
      <c r="AK23" s="85">
        <f t="shared" si="17"/>
        <v>2.9341317365269466E-2</v>
      </c>
      <c r="AL23" s="85">
        <f t="shared" si="17"/>
        <v>2.9341317365269466E-2</v>
      </c>
      <c r="AM23" s="85">
        <f t="shared" si="17"/>
        <v>2.9341317365269466E-2</v>
      </c>
      <c r="AN23" s="85">
        <f t="shared" si="17"/>
        <v>2.9341317365269466E-2</v>
      </c>
      <c r="AO23" s="81"/>
    </row>
    <row r="24" spans="1:43" x14ac:dyDescent="0.2">
      <c r="B24" s="85">
        <f t="shared" ref="B24:AN24" si="18">B15/1000</f>
        <v>1.7964071856287425E-2</v>
      </c>
      <c r="C24" s="85">
        <f t="shared" si="18"/>
        <v>1.7964071856287425E-2</v>
      </c>
      <c r="D24" s="85">
        <f t="shared" si="18"/>
        <v>1.7964071856287425E-2</v>
      </c>
      <c r="E24" s="85">
        <f t="shared" si="18"/>
        <v>1.7964071856287425E-2</v>
      </c>
      <c r="F24" s="85">
        <f t="shared" si="18"/>
        <v>1.7964071856287425E-2</v>
      </c>
      <c r="G24" s="85">
        <f t="shared" si="18"/>
        <v>1.7964071856287425E-2</v>
      </c>
      <c r="H24" s="85">
        <f t="shared" si="18"/>
        <v>1.7964071856287425E-2</v>
      </c>
      <c r="I24" s="85">
        <f t="shared" si="18"/>
        <v>1.7964071856287425E-2</v>
      </c>
      <c r="J24" s="85">
        <f t="shared" si="18"/>
        <v>1.7964071856287425E-2</v>
      </c>
      <c r="K24" s="85">
        <f t="shared" si="18"/>
        <v>1.7964071856287425E-2</v>
      </c>
      <c r="L24" s="85">
        <f t="shared" si="18"/>
        <v>2.5149700598802397E-2</v>
      </c>
      <c r="M24" s="85">
        <f t="shared" si="18"/>
        <v>8.982035928143714E-2</v>
      </c>
      <c r="N24" s="85">
        <f t="shared" si="18"/>
        <v>0.1437125748502994</v>
      </c>
      <c r="O24" s="85">
        <f t="shared" si="18"/>
        <v>0.1437125748502994</v>
      </c>
      <c r="P24" s="85">
        <f t="shared" si="18"/>
        <v>0.16167664670658682</v>
      </c>
      <c r="Q24" s="85">
        <f t="shared" si="18"/>
        <v>0.16167664670658682</v>
      </c>
      <c r="R24" s="85">
        <f t="shared" si="18"/>
        <v>0.16167664670658682</v>
      </c>
      <c r="S24" s="85">
        <f t="shared" si="18"/>
        <v>0.16167664670658682</v>
      </c>
      <c r="T24" s="85">
        <f t="shared" si="18"/>
        <v>0.16167664670658682</v>
      </c>
      <c r="U24" s="85">
        <f t="shared" si="18"/>
        <v>0.16167664670658682</v>
      </c>
      <c r="V24" s="85">
        <f t="shared" si="18"/>
        <v>0.16167664670658682</v>
      </c>
      <c r="W24" s="85">
        <f t="shared" si="18"/>
        <v>0.16167664670658682</v>
      </c>
      <c r="X24" s="85">
        <f t="shared" si="18"/>
        <v>0.16167664670658682</v>
      </c>
      <c r="Y24" s="85">
        <f t="shared" si="18"/>
        <v>0.16167664670658682</v>
      </c>
      <c r="Z24" s="85">
        <f t="shared" si="18"/>
        <v>0.16167664670658682</v>
      </c>
      <c r="AA24" s="85">
        <f t="shared" si="18"/>
        <v>0.1437125748502994</v>
      </c>
      <c r="AB24" s="85">
        <f t="shared" si="18"/>
        <v>0.1437125748502994</v>
      </c>
      <c r="AC24" s="85">
        <f t="shared" si="18"/>
        <v>8.982035928143714E-2</v>
      </c>
      <c r="AD24" s="85">
        <f t="shared" si="18"/>
        <v>2.5149700598802397E-2</v>
      </c>
      <c r="AE24" s="85">
        <f t="shared" si="18"/>
        <v>1.7964071856287425E-2</v>
      </c>
      <c r="AF24" s="85">
        <f t="shared" si="18"/>
        <v>1.7964071856287425E-2</v>
      </c>
      <c r="AG24" s="85">
        <f t="shared" si="18"/>
        <v>1.7964071856287425E-2</v>
      </c>
      <c r="AH24" s="85">
        <f t="shared" si="18"/>
        <v>1.7964071856287425E-2</v>
      </c>
      <c r="AI24" s="85">
        <f t="shared" si="18"/>
        <v>1.7964071856287425E-2</v>
      </c>
      <c r="AJ24" s="85">
        <f t="shared" si="18"/>
        <v>1.7964071856287425E-2</v>
      </c>
      <c r="AK24" s="85">
        <f t="shared" si="18"/>
        <v>1.7964071856287425E-2</v>
      </c>
      <c r="AL24" s="85">
        <f t="shared" si="18"/>
        <v>1.7964071856287425E-2</v>
      </c>
      <c r="AM24" s="85">
        <f t="shared" si="18"/>
        <v>1.7964071856287425E-2</v>
      </c>
      <c r="AN24" s="85">
        <f t="shared" si="18"/>
        <v>1.7964071856287425E-2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18.601556886227549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0.10479041916167663</v>
      </c>
      <c r="C30" s="85">
        <f t="shared" ref="C30:AN30" si="23">C21*0.7</f>
        <v>0.10479041916167663</v>
      </c>
      <c r="D30" s="85">
        <f t="shared" si="23"/>
        <v>0.10479041916167663</v>
      </c>
      <c r="E30" s="85">
        <f t="shared" si="23"/>
        <v>0.10479041916167663</v>
      </c>
      <c r="F30" s="85">
        <f t="shared" si="23"/>
        <v>0.10479041916167663</v>
      </c>
      <c r="G30" s="85">
        <f t="shared" si="23"/>
        <v>0.10479041916167663</v>
      </c>
      <c r="H30" s="85">
        <f t="shared" si="23"/>
        <v>0.10479041916167663</v>
      </c>
      <c r="I30" s="85">
        <f t="shared" si="23"/>
        <v>0.10479041916167663</v>
      </c>
      <c r="J30" s="85">
        <f t="shared" si="23"/>
        <v>0.11317365269461077</v>
      </c>
      <c r="K30" s="85">
        <f t="shared" si="23"/>
        <v>0.18862275449101795</v>
      </c>
      <c r="L30" s="85">
        <f t="shared" si="23"/>
        <v>0.25149700598802399</v>
      </c>
      <c r="M30" s="85">
        <f t="shared" si="23"/>
        <v>0.31437125748502998</v>
      </c>
      <c r="N30" s="85">
        <f t="shared" si="23"/>
        <v>0.31437125748502998</v>
      </c>
      <c r="O30" s="85">
        <f t="shared" si="23"/>
        <v>0.31437125748502998</v>
      </c>
      <c r="P30" s="85">
        <f t="shared" si="23"/>
        <v>0.3772455089820359</v>
      </c>
      <c r="Q30" s="85">
        <f t="shared" si="23"/>
        <v>0.3772455089820359</v>
      </c>
      <c r="R30" s="85">
        <f t="shared" si="23"/>
        <v>0.3772455089820359</v>
      </c>
      <c r="S30" s="85">
        <f t="shared" si="23"/>
        <v>0.3772455089820359</v>
      </c>
      <c r="T30" s="85">
        <f t="shared" si="23"/>
        <v>0.3772455089820359</v>
      </c>
      <c r="U30" s="85">
        <f t="shared" si="23"/>
        <v>0.3772455089820359</v>
      </c>
      <c r="V30" s="85">
        <f t="shared" si="23"/>
        <v>0.3772455089820359</v>
      </c>
      <c r="W30" s="85">
        <f t="shared" si="23"/>
        <v>0.3772455089820359</v>
      </c>
      <c r="X30" s="85">
        <f t="shared" si="23"/>
        <v>0.3772455089820359</v>
      </c>
      <c r="Y30" s="85">
        <f t="shared" si="23"/>
        <v>0.3772455089820359</v>
      </c>
      <c r="Z30" s="85">
        <f t="shared" si="23"/>
        <v>0.3772455089820359</v>
      </c>
      <c r="AA30" s="85">
        <f t="shared" si="23"/>
        <v>0.31437125748502998</v>
      </c>
      <c r="AB30" s="85">
        <f t="shared" si="23"/>
        <v>0.31437125748502998</v>
      </c>
      <c r="AC30" s="85">
        <f t="shared" si="23"/>
        <v>0.31437125748502998</v>
      </c>
      <c r="AD30" s="85">
        <f t="shared" si="23"/>
        <v>0.25149700598802399</v>
      </c>
      <c r="AE30" s="85">
        <f t="shared" si="23"/>
        <v>0.18862275449101795</v>
      </c>
      <c r="AF30" s="85">
        <f t="shared" si="23"/>
        <v>0.11317365269461077</v>
      </c>
      <c r="AG30" s="85">
        <f t="shared" si="23"/>
        <v>0.10479041916167663</v>
      </c>
      <c r="AH30" s="85">
        <f t="shared" si="23"/>
        <v>0.10479041916167663</v>
      </c>
      <c r="AI30" s="85">
        <f t="shared" si="23"/>
        <v>0.10479041916167663</v>
      </c>
      <c r="AJ30" s="85">
        <f t="shared" si="23"/>
        <v>0.10479041916167663</v>
      </c>
      <c r="AK30" s="85">
        <f t="shared" si="23"/>
        <v>0.10479041916167663</v>
      </c>
      <c r="AL30" s="85">
        <f t="shared" si="23"/>
        <v>0.10479041916167663</v>
      </c>
      <c r="AM30" s="85">
        <f t="shared" si="23"/>
        <v>0.10479041916167663</v>
      </c>
      <c r="AN30" s="85">
        <f t="shared" si="23"/>
        <v>0.10479041916167663</v>
      </c>
    </row>
    <row r="31" spans="1:43" x14ac:dyDescent="0.2">
      <c r="B31" s="85">
        <f t="shared" ref="B31:AN31" si="24">B22*0.7</f>
        <v>4.4011976047904196E-2</v>
      </c>
      <c r="C31" s="85">
        <f t="shared" si="24"/>
        <v>4.4011976047904196E-2</v>
      </c>
      <c r="D31" s="85">
        <f t="shared" si="24"/>
        <v>4.4011976047904196E-2</v>
      </c>
      <c r="E31" s="85">
        <f t="shared" si="24"/>
        <v>4.4011976047904196E-2</v>
      </c>
      <c r="F31" s="85">
        <f t="shared" si="24"/>
        <v>4.4011976047904196E-2</v>
      </c>
      <c r="G31" s="85">
        <f t="shared" si="24"/>
        <v>4.4011976047904196E-2</v>
      </c>
      <c r="H31" s="85">
        <f t="shared" si="24"/>
        <v>4.4011976047904196E-2</v>
      </c>
      <c r="I31" s="85">
        <f t="shared" si="24"/>
        <v>4.4011976047904196E-2</v>
      </c>
      <c r="J31" s="85">
        <f t="shared" si="24"/>
        <v>4.4011976047904196E-2</v>
      </c>
      <c r="K31" s="85">
        <f t="shared" si="24"/>
        <v>4.9880239520958089E-2</v>
      </c>
      <c r="L31" s="85">
        <f t="shared" si="24"/>
        <v>0.11736526946107785</v>
      </c>
      <c r="M31" s="85">
        <f t="shared" si="24"/>
        <v>0.17604790419161678</v>
      </c>
      <c r="N31" s="85">
        <f t="shared" si="24"/>
        <v>0.19071856287425151</v>
      </c>
      <c r="O31" s="85">
        <f t="shared" si="24"/>
        <v>0.19071856287425151</v>
      </c>
      <c r="P31" s="85">
        <f t="shared" si="24"/>
        <v>0.22005988023952097</v>
      </c>
      <c r="Q31" s="85">
        <f t="shared" si="24"/>
        <v>0.22005988023952097</v>
      </c>
      <c r="R31" s="85">
        <f t="shared" si="24"/>
        <v>0.22005988023952097</v>
      </c>
      <c r="S31" s="85">
        <f t="shared" si="24"/>
        <v>0.22005988023952097</v>
      </c>
      <c r="T31" s="85">
        <f t="shared" si="24"/>
        <v>0.22005988023952097</v>
      </c>
      <c r="U31" s="85">
        <f t="shared" si="24"/>
        <v>0.22005988023952097</v>
      </c>
      <c r="V31" s="85">
        <f t="shared" si="24"/>
        <v>0.22005988023952097</v>
      </c>
      <c r="W31" s="85">
        <f t="shared" si="24"/>
        <v>0.22005988023952097</v>
      </c>
      <c r="X31" s="85">
        <f t="shared" si="24"/>
        <v>0.22005988023952097</v>
      </c>
      <c r="Y31" s="85">
        <f t="shared" si="24"/>
        <v>0.22005988023952097</v>
      </c>
      <c r="Z31" s="85">
        <f t="shared" si="24"/>
        <v>0.22005988023952097</v>
      </c>
      <c r="AA31" s="85">
        <f t="shared" si="24"/>
        <v>0.19071856287425151</v>
      </c>
      <c r="AB31" s="85">
        <f t="shared" si="24"/>
        <v>0.19071856287425151</v>
      </c>
      <c r="AC31" s="85">
        <f t="shared" si="24"/>
        <v>0.17604790419161678</v>
      </c>
      <c r="AD31" s="85">
        <f t="shared" si="24"/>
        <v>0.11736526946107785</v>
      </c>
      <c r="AE31" s="85">
        <f t="shared" si="24"/>
        <v>4.9880239520958089E-2</v>
      </c>
      <c r="AF31" s="85">
        <f t="shared" si="24"/>
        <v>4.4011976047904196E-2</v>
      </c>
      <c r="AG31" s="85">
        <f t="shared" si="24"/>
        <v>4.4011976047904196E-2</v>
      </c>
      <c r="AH31" s="85">
        <f t="shared" si="24"/>
        <v>4.4011976047904196E-2</v>
      </c>
      <c r="AI31" s="85">
        <f t="shared" si="24"/>
        <v>4.4011976047904196E-2</v>
      </c>
      <c r="AJ31" s="85">
        <f t="shared" si="24"/>
        <v>4.4011976047904196E-2</v>
      </c>
      <c r="AK31" s="85">
        <f t="shared" si="24"/>
        <v>4.4011976047904196E-2</v>
      </c>
      <c r="AL31" s="85">
        <f t="shared" si="24"/>
        <v>4.4011976047904196E-2</v>
      </c>
      <c r="AM31" s="85">
        <f t="shared" si="24"/>
        <v>4.4011976047904196E-2</v>
      </c>
      <c r="AN31" s="85">
        <f t="shared" si="24"/>
        <v>4.4011976047904196E-2</v>
      </c>
    </row>
    <row r="32" spans="1:43" x14ac:dyDescent="0.2">
      <c r="B32" s="85">
        <f t="shared" ref="B32:AN32" si="25">B23*0.7</f>
        <v>2.0538922155688626E-2</v>
      </c>
      <c r="C32" s="85">
        <f t="shared" si="25"/>
        <v>2.0538922155688626E-2</v>
      </c>
      <c r="D32" s="85">
        <f t="shared" si="25"/>
        <v>2.0538922155688626E-2</v>
      </c>
      <c r="E32" s="85">
        <f t="shared" si="25"/>
        <v>2.0538922155688626E-2</v>
      </c>
      <c r="F32" s="85">
        <f t="shared" si="25"/>
        <v>2.0538922155688626E-2</v>
      </c>
      <c r="G32" s="85">
        <f t="shared" si="25"/>
        <v>2.0538922155688626E-2</v>
      </c>
      <c r="H32" s="85">
        <f t="shared" si="25"/>
        <v>2.0538922155688626E-2</v>
      </c>
      <c r="I32" s="85">
        <f t="shared" si="25"/>
        <v>2.0538922155688626E-2</v>
      </c>
      <c r="J32" s="85">
        <f t="shared" si="25"/>
        <v>2.0538922155688626E-2</v>
      </c>
      <c r="K32" s="85">
        <f t="shared" si="25"/>
        <v>2.0538922155688626E-2</v>
      </c>
      <c r="L32" s="85">
        <f t="shared" si="25"/>
        <v>2.6407185628742516E-2</v>
      </c>
      <c r="M32" s="85">
        <f t="shared" si="25"/>
        <v>0.11736526946107785</v>
      </c>
      <c r="N32" s="85">
        <f t="shared" si="25"/>
        <v>0.1467065868263473</v>
      </c>
      <c r="O32" s="85">
        <f t="shared" si="25"/>
        <v>0.1467065868263473</v>
      </c>
      <c r="P32" s="85">
        <f t="shared" si="25"/>
        <v>0.16137724550898203</v>
      </c>
      <c r="Q32" s="85">
        <f t="shared" si="25"/>
        <v>0.16137724550898203</v>
      </c>
      <c r="R32" s="85">
        <f t="shared" si="25"/>
        <v>0.16137724550898203</v>
      </c>
      <c r="S32" s="85">
        <f t="shared" si="25"/>
        <v>0.16137724550898203</v>
      </c>
      <c r="T32" s="85">
        <f t="shared" si="25"/>
        <v>0.16137724550898203</v>
      </c>
      <c r="U32" s="85">
        <f t="shared" si="25"/>
        <v>0.16137724550898203</v>
      </c>
      <c r="V32" s="85">
        <f t="shared" si="25"/>
        <v>0.16137724550898203</v>
      </c>
      <c r="W32" s="85">
        <f t="shared" si="25"/>
        <v>0.16137724550898203</v>
      </c>
      <c r="X32" s="85">
        <f t="shared" si="25"/>
        <v>0.16137724550898203</v>
      </c>
      <c r="Y32" s="85">
        <f t="shared" si="25"/>
        <v>0.16137724550898203</v>
      </c>
      <c r="Z32" s="85">
        <f t="shared" si="25"/>
        <v>0.16137724550898203</v>
      </c>
      <c r="AA32" s="85">
        <f t="shared" si="25"/>
        <v>0.1467065868263473</v>
      </c>
      <c r="AB32" s="85">
        <f t="shared" si="25"/>
        <v>0.1467065868263473</v>
      </c>
      <c r="AC32" s="85">
        <f t="shared" si="25"/>
        <v>0.11736526946107785</v>
      </c>
      <c r="AD32" s="85">
        <f t="shared" si="25"/>
        <v>2.6407185628742516E-2</v>
      </c>
      <c r="AE32" s="85">
        <f t="shared" si="25"/>
        <v>2.0538922155688626E-2</v>
      </c>
      <c r="AF32" s="85">
        <f t="shared" si="25"/>
        <v>2.0538922155688626E-2</v>
      </c>
      <c r="AG32" s="85">
        <f t="shared" si="25"/>
        <v>2.0538922155688626E-2</v>
      </c>
      <c r="AH32" s="85">
        <f t="shared" si="25"/>
        <v>2.0538922155688626E-2</v>
      </c>
      <c r="AI32" s="85">
        <f t="shared" si="25"/>
        <v>2.0538922155688626E-2</v>
      </c>
      <c r="AJ32" s="85">
        <f t="shared" si="25"/>
        <v>2.0538922155688626E-2</v>
      </c>
      <c r="AK32" s="85">
        <f t="shared" si="25"/>
        <v>2.0538922155688626E-2</v>
      </c>
      <c r="AL32" s="85">
        <f t="shared" si="25"/>
        <v>2.0538922155688626E-2</v>
      </c>
      <c r="AM32" s="85">
        <f t="shared" si="25"/>
        <v>2.0538922155688626E-2</v>
      </c>
      <c r="AN32" s="85">
        <f t="shared" si="25"/>
        <v>2.0538922155688626E-2</v>
      </c>
    </row>
    <row r="33" spans="1:41" x14ac:dyDescent="0.2">
      <c r="B33" s="85">
        <f t="shared" ref="B33:AN33" si="26">B24*0.7</f>
        <v>1.2574850299401197E-2</v>
      </c>
      <c r="C33" s="85">
        <f t="shared" si="26"/>
        <v>1.2574850299401197E-2</v>
      </c>
      <c r="D33" s="85">
        <f t="shared" si="26"/>
        <v>1.2574850299401197E-2</v>
      </c>
      <c r="E33" s="85">
        <f t="shared" si="26"/>
        <v>1.2574850299401197E-2</v>
      </c>
      <c r="F33" s="85">
        <f t="shared" si="26"/>
        <v>1.2574850299401197E-2</v>
      </c>
      <c r="G33" s="85">
        <f t="shared" si="26"/>
        <v>1.2574850299401197E-2</v>
      </c>
      <c r="H33" s="85">
        <f t="shared" si="26"/>
        <v>1.2574850299401197E-2</v>
      </c>
      <c r="I33" s="85">
        <f t="shared" si="26"/>
        <v>1.2574850299401197E-2</v>
      </c>
      <c r="J33" s="85">
        <f t="shared" si="26"/>
        <v>1.2574850299401197E-2</v>
      </c>
      <c r="K33" s="85">
        <f t="shared" si="26"/>
        <v>1.2574850299401197E-2</v>
      </c>
      <c r="L33" s="85">
        <f t="shared" si="26"/>
        <v>1.7604790419161676E-2</v>
      </c>
      <c r="M33" s="85">
        <f t="shared" si="26"/>
        <v>6.2874251497005998E-2</v>
      </c>
      <c r="N33" s="85">
        <f t="shared" si="26"/>
        <v>0.10059880239520957</v>
      </c>
      <c r="O33" s="85">
        <f t="shared" si="26"/>
        <v>0.10059880239520957</v>
      </c>
      <c r="P33" s="85">
        <f t="shared" si="26"/>
        <v>0.11317365269461077</v>
      </c>
      <c r="Q33" s="85">
        <f t="shared" si="26"/>
        <v>0.11317365269461077</v>
      </c>
      <c r="R33" s="85">
        <f t="shared" si="26"/>
        <v>0.11317365269461077</v>
      </c>
      <c r="S33" s="85">
        <f t="shared" si="26"/>
        <v>0.11317365269461077</v>
      </c>
      <c r="T33" s="85">
        <f t="shared" si="26"/>
        <v>0.11317365269461077</v>
      </c>
      <c r="U33" s="85">
        <f t="shared" si="26"/>
        <v>0.11317365269461077</v>
      </c>
      <c r="V33" s="85">
        <f t="shared" si="26"/>
        <v>0.11317365269461077</v>
      </c>
      <c r="W33" s="85">
        <f t="shared" si="26"/>
        <v>0.11317365269461077</v>
      </c>
      <c r="X33" s="85">
        <f t="shared" si="26"/>
        <v>0.11317365269461077</v>
      </c>
      <c r="Y33" s="85">
        <f t="shared" si="26"/>
        <v>0.11317365269461077</v>
      </c>
      <c r="Z33" s="85">
        <f t="shared" si="26"/>
        <v>0.11317365269461077</v>
      </c>
      <c r="AA33" s="85">
        <f t="shared" si="26"/>
        <v>0.10059880239520957</v>
      </c>
      <c r="AB33" s="85">
        <f t="shared" si="26"/>
        <v>0.10059880239520957</v>
      </c>
      <c r="AC33" s="85">
        <f t="shared" si="26"/>
        <v>6.2874251497005998E-2</v>
      </c>
      <c r="AD33" s="85">
        <f t="shared" si="26"/>
        <v>1.7604790419161676E-2</v>
      </c>
      <c r="AE33" s="85">
        <f t="shared" si="26"/>
        <v>1.2574850299401197E-2</v>
      </c>
      <c r="AF33" s="85">
        <f t="shared" si="26"/>
        <v>1.2574850299401197E-2</v>
      </c>
      <c r="AG33" s="85">
        <f t="shared" si="26"/>
        <v>1.2574850299401197E-2</v>
      </c>
      <c r="AH33" s="85">
        <f t="shared" si="26"/>
        <v>1.2574850299401197E-2</v>
      </c>
      <c r="AI33" s="85">
        <f t="shared" si="26"/>
        <v>1.2574850299401197E-2</v>
      </c>
      <c r="AJ33" s="85">
        <f t="shared" si="26"/>
        <v>1.2574850299401197E-2</v>
      </c>
      <c r="AK33" s="85">
        <f t="shared" si="26"/>
        <v>1.2574850299401197E-2</v>
      </c>
      <c r="AL33" s="85">
        <f t="shared" si="26"/>
        <v>1.2574850299401197E-2</v>
      </c>
      <c r="AM33" s="85">
        <f t="shared" si="26"/>
        <v>1.2574850299401197E-2</v>
      </c>
      <c r="AN33" s="85">
        <f t="shared" si="26"/>
        <v>1.2574850299401197E-2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0.18191616766467064</v>
      </c>
      <c r="C38" s="85">
        <f t="shared" ref="C38:AN38" si="31">SUM(C30:C37)</f>
        <v>0.18191616766467064</v>
      </c>
      <c r="D38" s="85">
        <f t="shared" si="31"/>
        <v>0.18191616766467064</v>
      </c>
      <c r="E38" s="85">
        <f t="shared" si="31"/>
        <v>0.18191616766467064</v>
      </c>
      <c r="F38" s="85">
        <f t="shared" si="31"/>
        <v>0.18191616766467064</v>
      </c>
      <c r="G38" s="85">
        <f t="shared" si="31"/>
        <v>0.18191616766467064</v>
      </c>
      <c r="H38" s="85">
        <f t="shared" si="31"/>
        <v>0.18191616766467064</v>
      </c>
      <c r="I38" s="85">
        <f t="shared" si="31"/>
        <v>0.18191616766467064</v>
      </c>
      <c r="J38" s="85">
        <f t="shared" si="31"/>
        <v>0.19029940119760477</v>
      </c>
      <c r="K38" s="85">
        <f t="shared" si="31"/>
        <v>0.2716167664670659</v>
      </c>
      <c r="L38" s="85">
        <f t="shared" si="31"/>
        <v>0.41287425149700602</v>
      </c>
      <c r="M38" s="85">
        <f t="shared" si="31"/>
        <v>0.67065868263473061</v>
      </c>
      <c r="N38" s="85">
        <f t="shared" si="31"/>
        <v>0.75239520958083839</v>
      </c>
      <c r="O38" s="85">
        <f t="shared" si="31"/>
        <v>0.75239520958083839</v>
      </c>
      <c r="P38" s="85">
        <f t="shared" si="31"/>
        <v>0.87185628742514965</v>
      </c>
      <c r="Q38" s="85">
        <f t="shared" si="31"/>
        <v>0.87185628742514965</v>
      </c>
      <c r="R38" s="85">
        <f t="shared" si="31"/>
        <v>0.87185628742514965</v>
      </c>
      <c r="S38" s="85">
        <f t="shared" si="31"/>
        <v>0.87185628742514965</v>
      </c>
      <c r="T38" s="85">
        <f t="shared" si="31"/>
        <v>0.87185628742514965</v>
      </c>
      <c r="U38" s="85">
        <f t="shared" si="31"/>
        <v>0.87185628742514965</v>
      </c>
      <c r="V38" s="85">
        <f t="shared" si="31"/>
        <v>0.87185628742514965</v>
      </c>
      <c r="W38" s="85">
        <f t="shared" si="31"/>
        <v>0.87185628742514965</v>
      </c>
      <c r="X38" s="85">
        <f t="shared" si="31"/>
        <v>0.87185628742514965</v>
      </c>
      <c r="Y38" s="85">
        <f t="shared" si="31"/>
        <v>0.87185628742514965</v>
      </c>
      <c r="Z38" s="85">
        <f t="shared" si="31"/>
        <v>0.87185628742514965</v>
      </c>
      <c r="AA38" s="85">
        <f t="shared" si="31"/>
        <v>0.75239520958083839</v>
      </c>
      <c r="AB38" s="85">
        <f t="shared" si="31"/>
        <v>0.75239520958083839</v>
      </c>
      <c r="AC38" s="85">
        <f t="shared" si="31"/>
        <v>0.67065868263473061</v>
      </c>
      <c r="AD38" s="85">
        <f t="shared" si="31"/>
        <v>0.41287425149700602</v>
      </c>
      <c r="AE38" s="85">
        <f t="shared" si="31"/>
        <v>0.2716167664670659</v>
      </c>
      <c r="AF38" s="85">
        <f t="shared" si="31"/>
        <v>0.19029940119760477</v>
      </c>
      <c r="AG38" s="85">
        <f t="shared" si="31"/>
        <v>0.18191616766467064</v>
      </c>
      <c r="AH38" s="85">
        <f t="shared" si="31"/>
        <v>0.18191616766467064</v>
      </c>
      <c r="AI38" s="85">
        <f t="shared" si="31"/>
        <v>0.18191616766467064</v>
      </c>
      <c r="AJ38" s="85">
        <f t="shared" si="31"/>
        <v>0.18191616766467064</v>
      </c>
      <c r="AK38" s="85">
        <f t="shared" si="31"/>
        <v>0.18191616766467064</v>
      </c>
      <c r="AL38" s="85">
        <f t="shared" si="31"/>
        <v>0.18191616766467064</v>
      </c>
      <c r="AM38" s="85">
        <f t="shared" si="31"/>
        <v>0.18191616766467064</v>
      </c>
      <c r="AN38" s="85">
        <f t="shared" si="31"/>
        <v>0.18191616766467064</v>
      </c>
      <c r="AO38" s="85">
        <f>SUM(B38:AN38)</f>
        <v>18.601556886227545</v>
      </c>
    </row>
    <row r="39" spans="1:41" ht="13.5" thickBot="1" x14ac:dyDescent="0.25">
      <c r="A39" s="124"/>
      <c r="B39" s="85"/>
      <c r="C39" s="85"/>
      <c r="D39" s="263">
        <f>AVERAGE(D38:H38)</f>
        <v>0.18191616766467064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0.87185628742514965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0.18191616766467064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10</v>
      </c>
      <c r="B41" s="125">
        <f>'Pattern Design'!C29</f>
        <v>25</v>
      </c>
      <c r="C41" s="125">
        <f>'Pattern Design'!D29</f>
        <v>25</v>
      </c>
      <c r="D41" s="125">
        <f>'Pattern Design'!E29</f>
        <v>25</v>
      </c>
      <c r="E41" s="125">
        <f>'Pattern Design'!F29</f>
        <v>25</v>
      </c>
      <c r="F41" s="125">
        <f>'Pattern Design'!G29</f>
        <v>25</v>
      </c>
      <c r="G41" s="125">
        <f>'Pattern Design'!H29</f>
        <v>25</v>
      </c>
      <c r="H41" s="125">
        <f>'Pattern Design'!I29</f>
        <v>25</v>
      </c>
      <c r="I41" s="125">
        <f>'Pattern Design'!J29</f>
        <v>25</v>
      </c>
      <c r="J41" s="125">
        <f>'Pattern Design'!K29</f>
        <v>27</v>
      </c>
      <c r="K41" s="125">
        <f>'Pattern Design'!L29</f>
        <v>45</v>
      </c>
      <c r="L41" s="125">
        <f>'Pattern Design'!M29</f>
        <v>60</v>
      </c>
      <c r="M41" s="125">
        <f>'Pattern Design'!N29</f>
        <v>75</v>
      </c>
      <c r="N41" s="125">
        <f>'Pattern Design'!O29</f>
        <v>75</v>
      </c>
      <c r="O41" s="125">
        <f>'Pattern Design'!P29</f>
        <v>75</v>
      </c>
      <c r="P41" s="125">
        <f>'Pattern Design'!Q29</f>
        <v>90</v>
      </c>
      <c r="Q41" s="125">
        <f>'Pattern Design'!R29</f>
        <v>90</v>
      </c>
      <c r="R41" s="125">
        <f>'Pattern Design'!S29</f>
        <v>90</v>
      </c>
      <c r="S41" s="125">
        <f>'Pattern Design'!T29</f>
        <v>90</v>
      </c>
      <c r="T41" s="125">
        <f>'Pattern Design'!U29</f>
        <v>90</v>
      </c>
      <c r="U41" s="125">
        <f>'Pattern Design'!V29</f>
        <v>90</v>
      </c>
      <c r="V41" s="125">
        <f>'Pattern Design'!W29</f>
        <v>90</v>
      </c>
      <c r="W41" s="125">
        <f>'Pattern Design'!X29</f>
        <v>90</v>
      </c>
      <c r="X41" s="125">
        <f>'Pattern Design'!Y29</f>
        <v>90</v>
      </c>
      <c r="Y41" s="125">
        <f>'Pattern Design'!Z29</f>
        <v>90</v>
      </c>
      <c r="Z41" s="125">
        <f>'Pattern Design'!AA29</f>
        <v>90</v>
      </c>
      <c r="AA41" s="125">
        <f>'Pattern Design'!AB29</f>
        <v>75</v>
      </c>
      <c r="AB41" s="125">
        <f>'Pattern Design'!AC29</f>
        <v>75</v>
      </c>
      <c r="AC41" s="125">
        <f>'Pattern Design'!AD29</f>
        <v>75</v>
      </c>
      <c r="AD41" s="125">
        <f>'Pattern Design'!AE29</f>
        <v>60</v>
      </c>
      <c r="AE41" s="125">
        <f>'Pattern Design'!AF29</f>
        <v>45</v>
      </c>
      <c r="AF41" s="125">
        <f>'Pattern Design'!AG29</f>
        <v>27</v>
      </c>
      <c r="AG41" s="125">
        <f>'Pattern Design'!AH29</f>
        <v>25</v>
      </c>
      <c r="AH41" s="125">
        <f>'Pattern Design'!AI29</f>
        <v>25</v>
      </c>
      <c r="AI41" s="125">
        <f>'Pattern Design'!AJ29</f>
        <v>25</v>
      </c>
      <c r="AJ41" s="125">
        <f>'Pattern Design'!AK29</f>
        <v>25</v>
      </c>
      <c r="AK41" s="125">
        <f>'Pattern Design'!AL29</f>
        <v>25</v>
      </c>
      <c r="AL41" s="125">
        <f>'Pattern Design'!AM29</f>
        <v>25</v>
      </c>
      <c r="AM41" s="125">
        <f>'Pattern Design'!AN29</f>
        <v>25</v>
      </c>
      <c r="AN41" s="125">
        <f>'Pattern Design'!AO29</f>
        <v>25</v>
      </c>
    </row>
    <row r="42" spans="1:41" x14ac:dyDescent="0.2">
      <c r="A42">
        <f>'Pattern Design'!K21</f>
        <v>17</v>
      </c>
      <c r="B42" s="125">
        <f>'Pattern Design'!C30</f>
        <v>15</v>
      </c>
      <c r="C42" s="125">
        <f>'Pattern Design'!D30</f>
        <v>15</v>
      </c>
      <c r="D42" s="125">
        <f>'Pattern Design'!E30</f>
        <v>15</v>
      </c>
      <c r="E42" s="125">
        <f>'Pattern Design'!F30</f>
        <v>15</v>
      </c>
      <c r="F42" s="125">
        <f>'Pattern Design'!G30</f>
        <v>15</v>
      </c>
      <c r="G42" s="125">
        <f>'Pattern Design'!H30</f>
        <v>15</v>
      </c>
      <c r="H42" s="125">
        <f>'Pattern Design'!I30</f>
        <v>15</v>
      </c>
      <c r="I42" s="125">
        <f>'Pattern Design'!J30</f>
        <v>15</v>
      </c>
      <c r="J42" s="125">
        <f>'Pattern Design'!K30</f>
        <v>15</v>
      </c>
      <c r="K42" s="125">
        <f>'Pattern Design'!L30</f>
        <v>17</v>
      </c>
      <c r="L42" s="125">
        <f>'Pattern Design'!M30</f>
        <v>40</v>
      </c>
      <c r="M42" s="125">
        <f>'Pattern Design'!N30</f>
        <v>60</v>
      </c>
      <c r="N42" s="125">
        <f>'Pattern Design'!O30</f>
        <v>65</v>
      </c>
      <c r="O42" s="125">
        <f>'Pattern Design'!P30</f>
        <v>65</v>
      </c>
      <c r="P42" s="125">
        <f>'Pattern Design'!Q30</f>
        <v>75</v>
      </c>
      <c r="Q42" s="125">
        <f>'Pattern Design'!R30</f>
        <v>75</v>
      </c>
      <c r="R42" s="125">
        <f>'Pattern Design'!S30</f>
        <v>75</v>
      </c>
      <c r="S42" s="125">
        <f>'Pattern Design'!T30</f>
        <v>75</v>
      </c>
      <c r="T42" s="125">
        <f>'Pattern Design'!U30</f>
        <v>75</v>
      </c>
      <c r="U42" s="125">
        <f>'Pattern Design'!V30</f>
        <v>75</v>
      </c>
      <c r="V42" s="125">
        <f>'Pattern Design'!W30</f>
        <v>75</v>
      </c>
      <c r="W42" s="125">
        <f>'Pattern Design'!X30</f>
        <v>75</v>
      </c>
      <c r="X42" s="125">
        <f>'Pattern Design'!Y30</f>
        <v>75</v>
      </c>
      <c r="Y42" s="125">
        <f>'Pattern Design'!Z30</f>
        <v>75</v>
      </c>
      <c r="Z42" s="125">
        <f>'Pattern Design'!AA30</f>
        <v>75</v>
      </c>
      <c r="AA42" s="125">
        <f>'Pattern Design'!AB30</f>
        <v>65</v>
      </c>
      <c r="AB42" s="125">
        <f>'Pattern Design'!AC30</f>
        <v>65</v>
      </c>
      <c r="AC42" s="125">
        <f>'Pattern Design'!AD30</f>
        <v>60</v>
      </c>
      <c r="AD42" s="125">
        <f>'Pattern Design'!AE30</f>
        <v>40</v>
      </c>
      <c r="AE42" s="125">
        <f>'Pattern Design'!AF30</f>
        <v>17</v>
      </c>
      <c r="AF42" s="125">
        <f>'Pattern Design'!AG30</f>
        <v>15</v>
      </c>
      <c r="AG42" s="125">
        <f>'Pattern Design'!AH30</f>
        <v>15</v>
      </c>
      <c r="AH42" s="125">
        <f>'Pattern Design'!AI30</f>
        <v>15</v>
      </c>
      <c r="AI42" s="125">
        <f>'Pattern Design'!AJ30</f>
        <v>15</v>
      </c>
      <c r="AJ42" s="125">
        <f>'Pattern Design'!AK30</f>
        <v>15</v>
      </c>
      <c r="AK42" s="125">
        <f>'Pattern Design'!AL30</f>
        <v>15</v>
      </c>
      <c r="AL42" s="125">
        <f>'Pattern Design'!AM30</f>
        <v>15</v>
      </c>
      <c r="AM42" s="125">
        <f>'Pattern Design'!AN30</f>
        <v>15</v>
      </c>
      <c r="AN42" s="125">
        <f>'Pattern Design'!AO30</f>
        <v>15</v>
      </c>
    </row>
    <row r="43" spans="1:41" x14ac:dyDescent="0.2">
      <c r="A43">
        <f>'Pattern Design'!O21</f>
        <v>24</v>
      </c>
      <c r="B43" s="125">
        <f>'Pattern Design'!C31</f>
        <v>7</v>
      </c>
      <c r="C43" s="125">
        <f>'Pattern Design'!D31</f>
        <v>7</v>
      </c>
      <c r="D43" s="125">
        <f>'Pattern Design'!E31</f>
        <v>7</v>
      </c>
      <c r="E43" s="125">
        <f>'Pattern Design'!F31</f>
        <v>7</v>
      </c>
      <c r="F43" s="125">
        <f>'Pattern Design'!G31</f>
        <v>7</v>
      </c>
      <c r="G43" s="125">
        <f>'Pattern Design'!H31</f>
        <v>7</v>
      </c>
      <c r="H43" s="125">
        <f>'Pattern Design'!I31</f>
        <v>7</v>
      </c>
      <c r="I43" s="125">
        <f>'Pattern Design'!J31</f>
        <v>7</v>
      </c>
      <c r="J43" s="125">
        <f>'Pattern Design'!K31</f>
        <v>7</v>
      </c>
      <c r="K43" s="125">
        <f>'Pattern Design'!L31</f>
        <v>7</v>
      </c>
      <c r="L43" s="125">
        <f>'Pattern Design'!M31</f>
        <v>9</v>
      </c>
      <c r="M43" s="125">
        <f>'Pattern Design'!N31</f>
        <v>40</v>
      </c>
      <c r="N43" s="125">
        <f>'Pattern Design'!O31</f>
        <v>50</v>
      </c>
      <c r="O43" s="125">
        <f>'Pattern Design'!P31</f>
        <v>50</v>
      </c>
      <c r="P43" s="125">
        <f>'Pattern Design'!Q31</f>
        <v>55</v>
      </c>
      <c r="Q43" s="125">
        <f>'Pattern Design'!R31</f>
        <v>55</v>
      </c>
      <c r="R43" s="125">
        <f>'Pattern Design'!S31</f>
        <v>55</v>
      </c>
      <c r="S43" s="125">
        <f>'Pattern Design'!T31</f>
        <v>55</v>
      </c>
      <c r="T43" s="125">
        <f>'Pattern Design'!U31</f>
        <v>55</v>
      </c>
      <c r="U43" s="125">
        <f>'Pattern Design'!V31</f>
        <v>55</v>
      </c>
      <c r="V43" s="125">
        <f>'Pattern Design'!W31</f>
        <v>55</v>
      </c>
      <c r="W43" s="125">
        <f>'Pattern Design'!X31</f>
        <v>55</v>
      </c>
      <c r="X43" s="125">
        <f>'Pattern Design'!Y31</f>
        <v>55</v>
      </c>
      <c r="Y43" s="125">
        <f>'Pattern Design'!Z31</f>
        <v>55</v>
      </c>
      <c r="Z43" s="125">
        <f>'Pattern Design'!AA31</f>
        <v>55</v>
      </c>
      <c r="AA43" s="125">
        <f>'Pattern Design'!AB31</f>
        <v>50</v>
      </c>
      <c r="AB43" s="125">
        <f>'Pattern Design'!AC31</f>
        <v>50</v>
      </c>
      <c r="AC43" s="125">
        <f>'Pattern Design'!AD31</f>
        <v>40</v>
      </c>
      <c r="AD43" s="125">
        <f>'Pattern Design'!AE31</f>
        <v>9</v>
      </c>
      <c r="AE43" s="125">
        <f>'Pattern Design'!AF31</f>
        <v>7</v>
      </c>
      <c r="AF43" s="125">
        <f>'Pattern Design'!AG31</f>
        <v>7</v>
      </c>
      <c r="AG43" s="125">
        <f>'Pattern Design'!AH31</f>
        <v>7</v>
      </c>
      <c r="AH43" s="125">
        <f>'Pattern Design'!AI31</f>
        <v>7</v>
      </c>
      <c r="AI43" s="125">
        <f>'Pattern Design'!AJ31</f>
        <v>7</v>
      </c>
      <c r="AJ43" s="125">
        <f>'Pattern Design'!AK31</f>
        <v>7</v>
      </c>
      <c r="AK43" s="125">
        <f>'Pattern Design'!AL31</f>
        <v>7</v>
      </c>
      <c r="AL43" s="125">
        <f>'Pattern Design'!AM31</f>
        <v>7</v>
      </c>
      <c r="AM43" s="125">
        <f>'Pattern Design'!AN31</f>
        <v>7</v>
      </c>
      <c r="AN43" s="125">
        <f>'Pattern Design'!AO31</f>
        <v>7</v>
      </c>
    </row>
    <row r="44" spans="1:41" x14ac:dyDescent="0.2">
      <c r="A44">
        <f>'Pattern Design'!S21</f>
        <v>30</v>
      </c>
      <c r="B44" s="125">
        <f>'Pattern Design'!C32</f>
        <v>5</v>
      </c>
      <c r="C44" s="125">
        <f>'Pattern Design'!D32</f>
        <v>5</v>
      </c>
      <c r="D44" s="125">
        <f>'Pattern Design'!E32</f>
        <v>5</v>
      </c>
      <c r="E44" s="125">
        <f>'Pattern Design'!F32</f>
        <v>5</v>
      </c>
      <c r="F44" s="125">
        <f>'Pattern Design'!G32</f>
        <v>5</v>
      </c>
      <c r="G44" s="125">
        <f>'Pattern Design'!H32</f>
        <v>5</v>
      </c>
      <c r="H44" s="125">
        <f>'Pattern Design'!I32</f>
        <v>5</v>
      </c>
      <c r="I44" s="125">
        <f>'Pattern Design'!J32</f>
        <v>5</v>
      </c>
      <c r="J44" s="125">
        <f>'Pattern Design'!K32</f>
        <v>5</v>
      </c>
      <c r="K44" s="125">
        <f>'Pattern Design'!L32</f>
        <v>5</v>
      </c>
      <c r="L44" s="125">
        <f>'Pattern Design'!M32</f>
        <v>7</v>
      </c>
      <c r="M44" s="125">
        <f>'Pattern Design'!N32</f>
        <v>25</v>
      </c>
      <c r="N44" s="125">
        <f>'Pattern Design'!O32</f>
        <v>40</v>
      </c>
      <c r="O44" s="125">
        <f>'Pattern Design'!P32</f>
        <v>40</v>
      </c>
      <c r="P44" s="125">
        <f>'Pattern Design'!Q32</f>
        <v>45</v>
      </c>
      <c r="Q44" s="125">
        <f>'Pattern Design'!R32</f>
        <v>45</v>
      </c>
      <c r="R44" s="125">
        <f>'Pattern Design'!S32</f>
        <v>45</v>
      </c>
      <c r="S44" s="125">
        <f>'Pattern Design'!T32</f>
        <v>45</v>
      </c>
      <c r="T44" s="125">
        <f>'Pattern Design'!U32</f>
        <v>45</v>
      </c>
      <c r="U44" s="125">
        <f>'Pattern Design'!V32</f>
        <v>45</v>
      </c>
      <c r="V44" s="125">
        <f>'Pattern Design'!W32</f>
        <v>45</v>
      </c>
      <c r="W44" s="125">
        <f>'Pattern Design'!X32</f>
        <v>45</v>
      </c>
      <c r="X44" s="125">
        <f>'Pattern Design'!Y32</f>
        <v>45</v>
      </c>
      <c r="Y44" s="125">
        <f>'Pattern Design'!Z32</f>
        <v>45</v>
      </c>
      <c r="Z44" s="125">
        <f>'Pattern Design'!AA32</f>
        <v>45</v>
      </c>
      <c r="AA44" s="125">
        <f>'Pattern Design'!AB32</f>
        <v>40</v>
      </c>
      <c r="AB44" s="125">
        <f>'Pattern Design'!AC32</f>
        <v>40</v>
      </c>
      <c r="AC44" s="125">
        <f>'Pattern Design'!AD32</f>
        <v>25</v>
      </c>
      <c r="AD44" s="125">
        <f>'Pattern Design'!AE32</f>
        <v>7</v>
      </c>
      <c r="AE44" s="125">
        <f>'Pattern Design'!AF32</f>
        <v>5</v>
      </c>
      <c r="AF44" s="125">
        <f>'Pattern Design'!AG32</f>
        <v>5</v>
      </c>
      <c r="AG44" s="125">
        <f>'Pattern Design'!AH32</f>
        <v>5</v>
      </c>
      <c r="AH44" s="125">
        <f>'Pattern Design'!AI32</f>
        <v>5</v>
      </c>
      <c r="AI44" s="125">
        <f>'Pattern Design'!AJ32</f>
        <v>5</v>
      </c>
      <c r="AJ44" s="125">
        <f>'Pattern Design'!AK32</f>
        <v>5</v>
      </c>
      <c r="AK44" s="125">
        <f>'Pattern Design'!AL32</f>
        <v>5</v>
      </c>
      <c r="AL44" s="125">
        <f>'Pattern Design'!AM32</f>
        <v>5</v>
      </c>
      <c r="AM44" s="125">
        <f>'Pattern Design'!AN32</f>
        <v>5</v>
      </c>
      <c r="AN44" s="125">
        <f>'Pattern Design'!AO32</f>
        <v>5</v>
      </c>
    </row>
    <row r="45" spans="1:41" x14ac:dyDescent="0.2">
      <c r="A45">
        <f>'Pattern Design'!W21</f>
        <v>42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2016-02-03T16:41:38Z</cp:lastPrinted>
  <dcterms:created xsi:type="dcterms:W3CDTF">2009-04-28T15:21:37Z</dcterms:created>
  <dcterms:modified xsi:type="dcterms:W3CDTF">2016-08-29T14:00:03Z</dcterms:modified>
</cp:coreProperties>
</file>