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vladimirmerkovsky/Desktop/"/>
    </mc:Choice>
  </mc:AlternateContent>
  <xr:revisionPtr revIDLastSave="0" documentId="8_{F5770DE9-5327-E740-84C9-A5E0B83D88DE}" xr6:coauthVersionLast="47" xr6:coauthVersionMax="47" xr10:uidLastSave="{00000000-0000-0000-0000-000000000000}"/>
  <bookViews>
    <workbookView xWindow="0" yWindow="680" windowWidth="29920" windowHeight="18660" activeTab="2" xr2:uid="{00000000-000D-0000-FFFF-FFFF00000000}"/>
  </bookViews>
  <sheets>
    <sheet name="muži " sheetId="3" r:id="rId1"/>
    <sheet name="ženy " sheetId="4" r:id="rId2"/>
    <sheet name="juniori-ky" sheetId="7" r:id="rId3"/>
    <sheet name="VZOR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L6" i="7"/>
  <c r="K6" i="7"/>
  <c r="A6" i="7" a="1"/>
  <c r="A6" i="7" s="1"/>
  <c r="L5" i="7"/>
  <c r="K5" i="7"/>
  <c r="A5" i="7" a="1"/>
  <c r="A5" i="7" s="1"/>
  <c r="L4" i="7"/>
  <c r="K4" i="7"/>
  <c r="A4" i="7" a="1"/>
  <c r="A4" i="7" s="1"/>
  <c r="L3" i="7"/>
  <c r="K3" i="7"/>
  <c r="A3" i="7" a="1"/>
  <c r="A3" i="7" s="1"/>
  <c r="L2" i="7"/>
  <c r="K2" i="7"/>
  <c r="A2" i="7" a="1"/>
  <c r="A2" i="7" s="1"/>
  <c r="H27" i="4"/>
  <c r="D27" i="4"/>
  <c r="G27" i="4" s="1"/>
  <c r="A27" i="4" a="1"/>
  <c r="A27" i="4" s="1"/>
  <c r="H26" i="4"/>
  <c r="D26" i="4"/>
  <c r="G26" i="4" s="1"/>
  <c r="A26" i="4" a="1"/>
  <c r="A26" i="4" s="1"/>
  <c r="H25" i="4"/>
  <c r="D25" i="4"/>
  <c r="G25" i="4" s="1"/>
  <c r="A25" i="4" a="1"/>
  <c r="A25" i="4" s="1"/>
  <c r="H24" i="4"/>
  <c r="D24" i="4"/>
  <c r="G24" i="4" s="1"/>
  <c r="A24" i="4" a="1"/>
  <c r="A24" i="4" s="1"/>
  <c r="H19" i="4"/>
  <c r="D19" i="4"/>
  <c r="G19" i="4" s="1"/>
  <c r="A19" i="4" a="1"/>
  <c r="A19" i="4" s="1"/>
  <c r="H18" i="4"/>
  <c r="D18" i="4"/>
  <c r="G18" i="4" s="1"/>
  <c r="A18" i="4" a="1"/>
  <c r="A18" i="4" s="1"/>
  <c r="H17" i="4"/>
  <c r="D17" i="4"/>
  <c r="G17" i="4" s="1"/>
  <c r="A17" i="4" a="1"/>
  <c r="A17" i="4" s="1"/>
  <c r="H16" i="4"/>
  <c r="D16" i="4"/>
  <c r="G16" i="4" s="1"/>
  <c r="A16" i="4" a="1"/>
  <c r="A16" i="4" s="1"/>
  <c r="K11" i="4"/>
  <c r="J11" i="4"/>
  <c r="K10" i="4"/>
  <c r="J10" i="4"/>
  <c r="A10" i="4" a="1"/>
  <c r="A10" i="4" s="1"/>
  <c r="K6" i="4"/>
  <c r="J6" i="4"/>
  <c r="A6" i="4" a="1"/>
  <c r="A6" i="4" s="1"/>
  <c r="K3" i="4"/>
  <c r="J3" i="4"/>
  <c r="A3" i="4" a="1"/>
  <c r="A3" i="4" s="1"/>
  <c r="K7" i="4"/>
  <c r="J7" i="4"/>
  <c r="A7" i="4" a="1"/>
  <c r="A7" i="4" s="1"/>
  <c r="K4" i="4"/>
  <c r="J4" i="4"/>
  <c r="A4" i="4" a="1"/>
  <c r="A4" i="4" s="1"/>
  <c r="K8" i="4"/>
  <c r="J8" i="4"/>
  <c r="A8" i="4" a="1"/>
  <c r="A8" i="4" s="1"/>
  <c r="K5" i="4"/>
  <c r="J5" i="4"/>
  <c r="A5" i="4" a="1"/>
  <c r="A5" i="4" s="1"/>
  <c r="K2" i="4"/>
  <c r="J2" i="4"/>
  <c r="A2" i="4" a="1"/>
  <c r="A2" i="4" s="1"/>
  <c r="K9" i="4"/>
  <c r="J9" i="4"/>
  <c r="A9" i="4" a="1"/>
  <c r="A9" i="4" s="1"/>
  <c r="H70" i="3"/>
  <c r="D70" i="3"/>
  <c r="G70" i="3" s="1"/>
  <c r="A70" i="3" a="1"/>
  <c r="A70" i="3" s="1"/>
  <c r="H71" i="3"/>
  <c r="D71" i="3"/>
  <c r="G71" i="3" s="1"/>
  <c r="A71" i="3" a="1"/>
  <c r="A71" i="3" s="1"/>
  <c r="H69" i="3"/>
  <c r="D69" i="3"/>
  <c r="G69" i="3" s="1"/>
  <c r="A69" i="3" a="1"/>
  <c r="A69" i="3" s="1"/>
  <c r="H67" i="3"/>
  <c r="D67" i="3"/>
  <c r="G67" i="3" s="1"/>
  <c r="A67" i="3" a="1"/>
  <c r="A67" i="3" s="1"/>
  <c r="H68" i="3"/>
  <c r="D68" i="3"/>
  <c r="G68" i="3" s="1"/>
  <c r="A68" i="3" a="1"/>
  <c r="A68" i="3" s="1"/>
  <c r="H66" i="3"/>
  <c r="D66" i="3"/>
  <c r="G66" i="3" s="1"/>
  <c r="A66" i="3" a="1"/>
  <c r="A66" i="3" s="1"/>
  <c r="H65" i="3"/>
  <c r="D65" i="3"/>
  <c r="G65" i="3" s="1"/>
  <c r="A65" i="3" a="1"/>
  <c r="A65" i="3" s="1"/>
  <c r="H64" i="3"/>
  <c r="D64" i="3"/>
  <c r="G64" i="3" s="1"/>
  <c r="A64" i="3" a="1"/>
  <c r="A64" i="3" s="1"/>
  <c r="H57" i="3"/>
  <c r="D57" i="3"/>
  <c r="G57" i="3" s="1"/>
  <c r="A57" i="3" a="1"/>
  <c r="A57" i="3" s="1"/>
  <c r="H56" i="3"/>
  <c r="A56" i="3" a="1"/>
  <c r="A56" i="3" s="1"/>
  <c r="H55" i="3"/>
  <c r="A55" i="3" a="1"/>
  <c r="A55" i="3" s="1"/>
  <c r="H58" i="3"/>
  <c r="A58" i="3" a="1"/>
  <c r="A58" i="3" s="1"/>
  <c r="H53" i="3"/>
  <c r="A53" i="3" a="1"/>
  <c r="A53" i="3" s="1"/>
  <c r="H50" i="3"/>
  <c r="A50" i="3" a="1"/>
  <c r="A50" i="3" s="1"/>
  <c r="H59" i="3"/>
  <c r="A59" i="3" a="1"/>
  <c r="A59" i="3" s="1"/>
  <c r="H54" i="3"/>
  <c r="A54" i="3" a="1"/>
  <c r="A54" i="3" s="1"/>
  <c r="H52" i="3"/>
  <c r="A52" i="3" a="1"/>
  <c r="A52" i="3" s="1"/>
  <c r="H51" i="3"/>
  <c r="A51" i="3" a="1"/>
  <c r="A51" i="3" s="1"/>
  <c r="H47" i="3"/>
  <c r="A47" i="3" a="1"/>
  <c r="A47" i="3" s="1"/>
  <c r="H48" i="3"/>
  <c r="A48" i="3" a="1"/>
  <c r="A48" i="3" s="1"/>
  <c r="H49" i="3"/>
  <c r="A49" i="3" a="1"/>
  <c r="A49" i="3" s="1"/>
  <c r="H46" i="3"/>
  <c r="A46" i="3" a="1"/>
  <c r="A46" i="3" s="1"/>
  <c r="K41" i="3"/>
  <c r="J41" i="3"/>
  <c r="A41" i="3" a="1"/>
  <c r="A41" i="3" s="1"/>
  <c r="K40" i="3"/>
  <c r="J40" i="3"/>
  <c r="A40" i="3" a="1"/>
  <c r="A40" i="3" s="1"/>
  <c r="K39" i="3"/>
  <c r="J39" i="3"/>
  <c r="A39" i="3" a="1"/>
  <c r="A39" i="3" s="1"/>
  <c r="K38" i="3"/>
  <c r="J38" i="3"/>
  <c r="A38" i="3" a="1"/>
  <c r="A38" i="3" s="1"/>
  <c r="K37" i="3"/>
  <c r="J37" i="3"/>
  <c r="A37" i="3" a="1"/>
  <c r="A37" i="3" s="1"/>
  <c r="K36" i="3"/>
  <c r="J36" i="3"/>
  <c r="A36" i="3" a="1"/>
  <c r="A36" i="3" s="1"/>
  <c r="K35" i="3"/>
  <c r="J35" i="3"/>
  <c r="A35" i="3" a="1"/>
  <c r="A35" i="3" s="1"/>
  <c r="K34" i="3"/>
  <c r="J34" i="3"/>
  <c r="A34" i="3" a="1"/>
  <c r="A34" i="3" s="1"/>
  <c r="K33" i="3"/>
  <c r="J33" i="3"/>
  <c r="A33" i="3" a="1"/>
  <c r="A33" i="3" s="1"/>
  <c r="K32" i="3"/>
  <c r="J32" i="3"/>
  <c r="A32" i="3" a="1"/>
  <c r="A32" i="3" s="1"/>
  <c r="K31" i="3"/>
  <c r="J31" i="3"/>
  <c r="A31" i="3" a="1"/>
  <c r="A31" i="3" s="1"/>
  <c r="K30" i="3"/>
  <c r="J30" i="3"/>
  <c r="A30" i="3" a="1"/>
  <c r="A30" i="3" s="1"/>
  <c r="K29" i="3"/>
  <c r="J29" i="3"/>
  <c r="A29" i="3" a="1"/>
  <c r="A29" i="3" s="1"/>
  <c r="K28" i="3"/>
  <c r="J28" i="3"/>
  <c r="A28" i="3" a="1"/>
  <c r="A28" i="3" s="1"/>
  <c r="K27" i="3"/>
  <c r="J27" i="3"/>
  <c r="A27" i="3" a="1"/>
  <c r="A27" i="3" s="1"/>
  <c r="K26" i="3"/>
  <c r="J26" i="3"/>
  <c r="A26" i="3" a="1"/>
  <c r="A26" i="3" s="1"/>
  <c r="K25" i="3"/>
  <c r="J25" i="3"/>
  <c r="A25" i="3" a="1"/>
  <c r="A25" i="3" s="1"/>
  <c r="K24" i="3"/>
  <c r="J24" i="3"/>
  <c r="A24" i="3" a="1"/>
  <c r="A24" i="3" s="1"/>
  <c r="K23" i="3"/>
  <c r="J23" i="3"/>
  <c r="A23" i="3" a="1"/>
  <c r="A23" i="3" s="1"/>
  <c r="K22" i="3"/>
  <c r="J22" i="3"/>
  <c r="A22" i="3" a="1"/>
  <c r="A22" i="3" s="1"/>
  <c r="K21" i="3"/>
  <c r="J21" i="3"/>
  <c r="A21" i="3" a="1"/>
  <c r="A21" i="3" s="1"/>
  <c r="K5" i="3"/>
  <c r="J5" i="3"/>
  <c r="D47" i="3" s="1"/>
  <c r="G47" i="3" s="1"/>
  <c r="A5" i="3" a="1"/>
  <c r="A5" i="3" s="1"/>
  <c r="K10" i="3"/>
  <c r="J10" i="3"/>
  <c r="D50" i="3" s="1"/>
  <c r="G50" i="3" s="1"/>
  <c r="A10" i="3" a="1"/>
  <c r="A10" i="3" s="1"/>
  <c r="K17" i="3"/>
  <c r="J17" i="3"/>
  <c r="A17" i="3" a="1"/>
  <c r="A17" i="3" s="1"/>
  <c r="K20" i="3"/>
  <c r="J20" i="3"/>
  <c r="A20" i="3" a="1"/>
  <c r="A20" i="3" s="1"/>
  <c r="K8" i="3"/>
  <c r="J8" i="3"/>
  <c r="D54" i="3" s="1"/>
  <c r="G54" i="3" s="1"/>
  <c r="A8" i="3" a="1"/>
  <c r="A8" i="3" s="1"/>
  <c r="K16" i="3"/>
  <c r="J16" i="3"/>
  <c r="A16" i="3" a="1"/>
  <c r="A16" i="3" s="1"/>
  <c r="K9" i="3"/>
  <c r="J9" i="3"/>
  <c r="D59" i="3" s="1"/>
  <c r="A9" i="3" a="1"/>
  <c r="A9" i="3" s="1"/>
  <c r="K14" i="3"/>
  <c r="J14" i="3"/>
  <c r="D56" i="3" s="1"/>
  <c r="G56" i="3" s="1"/>
  <c r="A14" i="3" a="1"/>
  <c r="A14" i="3" s="1"/>
  <c r="K3" i="3"/>
  <c r="J3" i="3"/>
  <c r="D49" i="3" s="1"/>
  <c r="G49" i="3" s="1"/>
  <c r="A3" i="3" a="1"/>
  <c r="A3" i="3" s="1"/>
  <c r="K18" i="3"/>
  <c r="J18" i="3"/>
  <c r="A18" i="3" a="1"/>
  <c r="A18" i="3" s="1"/>
  <c r="K4" i="3"/>
  <c r="J4" i="3"/>
  <c r="D48" i="3" s="1"/>
  <c r="G48" i="3" s="1"/>
  <c r="A4" i="3" a="1"/>
  <c r="A4" i="3" s="1"/>
  <c r="K7" i="3"/>
  <c r="J7" i="3"/>
  <c r="D52" i="3" s="1"/>
  <c r="G52" i="3" s="1"/>
  <c r="A7" i="3" a="1"/>
  <c r="A7" i="3" s="1"/>
  <c r="K12" i="3"/>
  <c r="J12" i="3"/>
  <c r="D58" i="3" s="1"/>
  <c r="A12" i="3" a="1"/>
  <c r="A12" i="3" s="1"/>
  <c r="K11" i="3"/>
  <c r="J11" i="3"/>
  <c r="D53" i="3" s="1"/>
  <c r="G53" i="3" s="1"/>
  <c r="A11" i="3" a="1"/>
  <c r="A11" i="3" s="1"/>
  <c r="K13" i="3"/>
  <c r="J13" i="3"/>
  <c r="D55" i="3" s="1"/>
  <c r="G55" i="3" s="1"/>
  <c r="A13" i="3" a="1"/>
  <c r="A13" i="3" s="1"/>
  <c r="K15" i="3"/>
  <c r="J15" i="3"/>
  <c r="A15" i="3" a="1"/>
  <c r="A15" i="3" s="1"/>
  <c r="K6" i="3"/>
  <c r="J6" i="3"/>
  <c r="D51" i="3" s="1"/>
  <c r="G51" i="3" s="1"/>
  <c r="A6" i="3" a="1"/>
  <c r="A6" i="3" s="1"/>
  <c r="K2" i="3"/>
  <c r="J2" i="3"/>
  <c r="D46" i="3" s="1"/>
  <c r="G46" i="3" s="1"/>
  <c r="A2" i="3" a="1"/>
  <c r="A2" i="3" s="1"/>
  <c r="K19" i="3"/>
  <c r="J19" i="3"/>
  <c r="A19" i="3" a="1"/>
  <c r="A19" i="3" s="1"/>
  <c r="A3" i="1" l="1" a="1"/>
  <c r="A3" i="1" s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2" i="1" a="1"/>
  <c r="A2" i="1" s="1"/>
  <c r="I38" i="1"/>
  <c r="I39" i="1"/>
  <c r="I4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<sst xmlns="http://schemas.openxmlformats.org/spreadsheetml/2006/main" count="142" uniqueCount="52">
  <si>
    <t>P.č.</t>
  </si>
  <si>
    <t>Meno</t>
  </si>
  <si>
    <t>Hra 1</t>
  </si>
  <si>
    <t>Hra 2</t>
  </si>
  <si>
    <t>Hra 3</t>
  </si>
  <si>
    <t>Hra 4</t>
  </si>
  <si>
    <t>Hra 5</t>
  </si>
  <si>
    <t>Hra 6</t>
  </si>
  <si>
    <t>Spolu</t>
  </si>
  <si>
    <t>Priemer</t>
  </si>
  <si>
    <t>Reg. číslo</t>
  </si>
  <si>
    <t>Prenos</t>
  </si>
  <si>
    <t>1. finálový krok</t>
  </si>
  <si>
    <t>2. finálový krok</t>
  </si>
  <si>
    <t>Lukáš Lizák</t>
  </si>
  <si>
    <t>Ján Špilko</t>
  </si>
  <si>
    <t>Štefan Trembecký</t>
  </si>
  <si>
    <t>Dominka Radová</t>
  </si>
  <si>
    <t>Kategória jr.</t>
  </si>
  <si>
    <t>Filip Baltés</t>
  </si>
  <si>
    <t>Dominika Hurtová</t>
  </si>
  <si>
    <t>Dievčatá do 12 rokov</t>
  </si>
  <si>
    <t>Chlapci do 12 rokov</t>
  </si>
  <si>
    <t>Dievčatá do 15 rokov</t>
  </si>
  <si>
    <t>Rastislav Sidor</t>
  </si>
  <si>
    <t>Tomáš Mulík</t>
  </si>
  <si>
    <t>Vladimír Merkovský</t>
  </si>
  <si>
    <t>Peter Kuchta</t>
  </si>
  <si>
    <t>Karol Fedič</t>
  </si>
  <si>
    <t>Peter Hvizdák</t>
  </si>
  <si>
    <t>Vladimír Kohút</t>
  </si>
  <si>
    <t>Jozef Mečár</t>
  </si>
  <si>
    <t>Martin Bočkoráš</t>
  </si>
  <si>
    <t>Radoslav Köver</t>
  </si>
  <si>
    <t>Rastislav Židzik</t>
  </si>
  <si>
    <t>Juraj Vinca</t>
  </si>
  <si>
    <t>Peter Urban</t>
  </si>
  <si>
    <t>Jozef Suvák</t>
  </si>
  <si>
    <t>Monika Židziková</t>
  </si>
  <si>
    <t>Eva Ulmannová</t>
  </si>
  <si>
    <t>Veronika Hvizdáková</t>
  </si>
  <si>
    <t>Viktória Vanátová</t>
  </si>
  <si>
    <t>Danka Forraiová</t>
  </si>
  <si>
    <t>Gabriela Pituchová</t>
  </si>
  <si>
    <t>Gabriela Lehocká</t>
  </si>
  <si>
    <t>OBMj 2023/2024</t>
  </si>
  <si>
    <t>Majster Tour 2024 Poprad</t>
  </si>
  <si>
    <t>Majster Tour 2024 Prešov</t>
  </si>
  <si>
    <t>BNC Open 2024</t>
  </si>
  <si>
    <t>BNC Follow Me</t>
  </si>
  <si>
    <t>Miro Javořík</t>
  </si>
  <si>
    <t>Vladimír Čudejko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</si>
</sst>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Tahoma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</cellXfs>
  <cellStyles count="1">
    <cellStyle name="Normálna" xfId="0" builtinId="0"/>
  </cellStyles>
  <dxfs count="17"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KVALIFIKACIA5" displayName="KVALIFIKACIA5" ref="A1:K41" totalsRowShown="0">
  <autoFilter ref="A1:K41" xr:uid="{00000000-0009-0000-0100-000004000000}"/>
  <sortState xmlns:xlrd2="http://schemas.microsoft.com/office/spreadsheetml/2017/richdata2" ref="A2:K41">
    <sortCondition descending="1" ref="J1:J41"/>
  </sortState>
  <tableColumns count="11">
    <tableColumn id="1" xr3:uid="{00000000-0010-0000-0000-000001000000}" name="P.č." dataDxfId="16">
      <calculatedColumnFormula array="1">ROW()-ROW(KVALIFIKACIA5[#Headers])</calculatedColumnFormula>
    </tableColumn>
    <tableColumn id="2" xr3:uid="{00000000-0010-0000-0000-000002000000}" name="Reg. číslo"/>
    <tableColumn id="3" xr3:uid="{00000000-0010-0000-0000-000003000000}" name="Meno"/>
    <tableColumn id="4" xr3:uid="{00000000-0010-0000-0000-000004000000}" name="Hra 1"/>
    <tableColumn id="5" xr3:uid="{00000000-0010-0000-0000-000005000000}" name="Hra 2"/>
    <tableColumn id="6" xr3:uid="{00000000-0010-0000-0000-000006000000}" name="Hra 3"/>
    <tableColumn id="7" xr3:uid="{00000000-0010-0000-0000-000007000000}" name="Hra 4"/>
    <tableColumn id="8" xr3:uid="{00000000-0010-0000-0000-000008000000}" name="Hra 5"/>
    <tableColumn id="9" xr3:uid="{00000000-0010-0000-0000-000009000000}" name="Hra 6"/>
    <tableColumn id="10" xr3:uid="{00000000-0010-0000-0000-00000A000000}" name="Spolu">
      <calculatedColumnFormula>SUM(D2:I2)</calculatedColumnFormula>
    </tableColumn>
    <tableColumn id="11" xr3:uid="{00000000-0010-0000-0000-00000B000000}" name="Priemer" dataDxfId="15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FINALE_16" displayName="FINALE_16" ref="A45:H59" totalsRowShown="0">
  <autoFilter ref="A45:H59" xr:uid="{00000000-0009-0000-0100-000005000000}"/>
  <sortState xmlns:xlrd2="http://schemas.microsoft.com/office/spreadsheetml/2017/richdata2" ref="A46:H59">
    <sortCondition descending="1" ref="G45:G59"/>
  </sortState>
  <tableColumns count="8">
    <tableColumn id="1" xr3:uid="{00000000-0010-0000-0100-000001000000}" name="P.č." dataDxfId="14">
      <calculatedColumnFormula array="1">ROW()-ROW(FINALE_16[#Headers])</calculatedColumnFormula>
    </tableColumn>
    <tableColumn id="2" xr3:uid="{00000000-0010-0000-0100-000002000000}" name="Reg. číslo"/>
    <tableColumn id="3" xr3:uid="{00000000-0010-0000-0100-000003000000}" name="Meno"/>
    <tableColumn id="4" xr3:uid="{00000000-0010-0000-0100-000004000000}" name="Prenos">
      <calculatedColumnFormula>IFERROR(VLOOKUP(C46,KVALIFIKACIA5[[Meno]:[Spolu]],8,0),"")</calculatedColumnFormula>
    </tableColumn>
    <tableColumn id="5" xr3:uid="{00000000-0010-0000-0100-000005000000}" name="Hra 1"/>
    <tableColumn id="6" xr3:uid="{00000000-0010-0000-0100-000006000000}" name="Hra 2"/>
    <tableColumn id="7" xr3:uid="{00000000-0010-0000-0100-000007000000}" name="Spolu">
      <calculatedColumnFormula>SUM(D46:F46)</calculatedColumnFormula>
    </tableColumn>
    <tableColumn id="8" xr3:uid="{00000000-0010-0000-0100-000008000000}" name="Priemer" dataDxfId="13">
      <calculatedColumnFormula>IFERROR(ROUND(AVERAGE(E46:F46),2),0)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NALE_27" displayName="FINALE_27" ref="A63:H71" totalsRowShown="0">
  <autoFilter ref="A63:H71" xr:uid="{00000000-0009-0000-0100-000006000000}"/>
  <sortState xmlns:xlrd2="http://schemas.microsoft.com/office/spreadsheetml/2017/richdata2" ref="A64:H71">
    <sortCondition descending="1" ref="G63:G71"/>
  </sortState>
  <tableColumns count="8">
    <tableColumn id="1" xr3:uid="{00000000-0010-0000-0200-000001000000}" name="P.č." dataDxfId="12">
      <calculatedColumnFormula array="1">ROW()-ROW(FINALE_27[#Headers])</calculatedColumnFormula>
    </tableColumn>
    <tableColumn id="2" xr3:uid="{00000000-0010-0000-0200-000002000000}" name="Reg. číslo"/>
    <tableColumn id="3" xr3:uid="{00000000-0010-0000-0200-000003000000}" name="Meno"/>
    <tableColumn id="4" xr3:uid="{00000000-0010-0000-0200-000004000000}" name="Prenos" dataDxfId="11">
      <calculatedColumnFormula>IFERROR(VLOOKUP(C64,FINALE_16[[Meno]:[Spolu]],5,0),"")</calculatedColumnFormula>
    </tableColumn>
    <tableColumn id="5" xr3:uid="{00000000-0010-0000-0200-000005000000}" name="Hra 1"/>
    <tableColumn id="6" xr3:uid="{00000000-0010-0000-0200-000006000000}" name="Hra 2"/>
    <tableColumn id="7" xr3:uid="{00000000-0010-0000-0200-000007000000}" name="Spolu">
      <calculatedColumnFormula>SUM(D64:F64)</calculatedColumnFormula>
    </tableColumn>
    <tableColumn id="8" xr3:uid="{00000000-0010-0000-0200-000008000000}" name="Priemer" dataDxfId="10">
      <calculatedColumnFormula>IFERROR(ROUND(AVERAGE(E64:F64),2),0)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KVALIFIKACIA8" displayName="KVALIFIKACIA8" ref="A1:K11" totalsRowShown="0">
  <autoFilter ref="A1:K11" xr:uid="{00000000-0009-0000-0100-000007000000}"/>
  <sortState xmlns:xlrd2="http://schemas.microsoft.com/office/spreadsheetml/2017/richdata2" ref="A2:K11">
    <sortCondition descending="1" ref="J1:J11"/>
  </sortState>
  <tableColumns count="11">
    <tableColumn id="1" xr3:uid="{00000000-0010-0000-0300-000001000000}" name="P.č." dataDxfId="9">
      <calculatedColumnFormula array="1">ROW()-ROW(KVALIFIKACIA8[#Headers])</calculatedColumnFormula>
    </tableColumn>
    <tableColumn id="2" xr3:uid="{00000000-0010-0000-0300-000002000000}" name="Reg. číslo"/>
    <tableColumn id="3" xr3:uid="{00000000-0010-0000-0300-000003000000}" name="Meno"/>
    <tableColumn id="4" xr3:uid="{00000000-0010-0000-0300-000004000000}" name="Hra 1"/>
    <tableColumn id="5" xr3:uid="{00000000-0010-0000-0300-000005000000}" name="Hra 2"/>
    <tableColumn id="6" xr3:uid="{00000000-0010-0000-0300-000006000000}" name="Hra 3"/>
    <tableColumn id="7" xr3:uid="{00000000-0010-0000-0300-000007000000}" name="Hra 4"/>
    <tableColumn id="8" xr3:uid="{00000000-0010-0000-0300-000008000000}" name="Hra 5"/>
    <tableColumn id="9" xr3:uid="{00000000-0010-0000-0300-000009000000}" name="Hra 6"/>
    <tableColumn id="10" xr3:uid="{00000000-0010-0000-0300-00000A000000}" name="Spolu">
      <calculatedColumnFormula>SUM(D2:I2)</calculatedColumnFormula>
    </tableColumn>
    <tableColumn id="11" xr3:uid="{00000000-0010-0000-0300-00000B000000}" name="Priemer" dataDxfId="8">
      <calculatedColumnFormula>IFERROR(ROUND(AVERAGE(D2:I2),2),0)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FINALE_19" displayName="FINALE_19" ref="A15:H19" totalsRowShown="0">
  <autoFilter ref="A15:H19" xr:uid="{00000000-0009-0000-0100-000008000000}"/>
  <sortState xmlns:xlrd2="http://schemas.microsoft.com/office/spreadsheetml/2017/richdata2" ref="A16:H19">
    <sortCondition descending="1" ref="G15:G19"/>
  </sortState>
  <tableColumns count="8">
    <tableColumn id="1" xr3:uid="{00000000-0010-0000-0400-000001000000}" name="P.č." dataDxfId="7">
      <calculatedColumnFormula array="1">ROW()-ROW(FINALE_19[#Headers])</calculatedColumnFormula>
    </tableColumn>
    <tableColumn id="2" xr3:uid="{00000000-0010-0000-0400-000002000000}" name="Reg. číslo"/>
    <tableColumn id="3" xr3:uid="{00000000-0010-0000-0400-000003000000}" name="Meno"/>
    <tableColumn id="4" xr3:uid="{00000000-0010-0000-0400-000004000000}" name="Prenos">
      <calculatedColumnFormula>IFERROR(VLOOKUP(C16,KVALIFIKACIA8[[Meno]:[Spolu]],8,0),"")</calculatedColumnFormula>
    </tableColumn>
    <tableColumn id="5" xr3:uid="{00000000-0010-0000-0400-000005000000}" name="Hra 1"/>
    <tableColumn id="6" xr3:uid="{00000000-0010-0000-0400-000006000000}" name="Hra 2"/>
    <tableColumn id="7" xr3:uid="{00000000-0010-0000-0400-000007000000}" name="Spolu">
      <calculatedColumnFormula>SUM(D16:F16)</calculatedColumnFormula>
    </tableColumn>
    <tableColumn id="8" xr3:uid="{00000000-0010-0000-0400-000008000000}" name="Priemer" dataDxfId="6">
      <calculatedColumnFormula>IFERROR(ROUND(AVERAGE(E16:F16),2),0)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FINALE_210" displayName="FINALE_210" ref="A23:H27" totalsRowShown="0">
  <autoFilter ref="A23:H27" xr:uid="{00000000-0009-0000-0100-000009000000}"/>
  <sortState xmlns:xlrd2="http://schemas.microsoft.com/office/spreadsheetml/2017/richdata2" ref="A24:H27">
    <sortCondition descending="1" ref="G23:G27"/>
  </sortState>
  <tableColumns count="8">
    <tableColumn id="1" xr3:uid="{00000000-0010-0000-0500-000001000000}" name="P.č." dataDxfId="5">
      <calculatedColumnFormula array="1">ROW()-ROW(FINALE_210[#Headers])</calculatedColumnFormula>
    </tableColumn>
    <tableColumn id="2" xr3:uid="{00000000-0010-0000-0500-000002000000}" name="Reg. číslo"/>
    <tableColumn id="3" xr3:uid="{00000000-0010-0000-0500-000003000000}" name="Meno"/>
    <tableColumn id="4" xr3:uid="{00000000-0010-0000-0500-000004000000}" name="Prenos" dataDxfId="4">
      <calculatedColumnFormula>IFERROR(VLOOKUP(C24,FINALE_19[[Meno]:[Spolu]],5,0),"")</calculatedColumnFormula>
    </tableColumn>
    <tableColumn id="5" xr3:uid="{00000000-0010-0000-0500-000005000000}" name="Hra 1"/>
    <tableColumn id="6" xr3:uid="{00000000-0010-0000-0500-000006000000}" name="Hra 2"/>
    <tableColumn id="7" xr3:uid="{00000000-0010-0000-0500-000007000000}" name="Spolu">
      <calculatedColumnFormula>SUM(D24:F24)</calculatedColumnFormula>
    </tableColumn>
    <tableColumn id="8" xr3:uid="{00000000-0010-0000-0500-000008000000}" name="Priemer" dataDxfId="3">
      <calculatedColumnFormula>IFERROR(ROUND(AVERAGE(E24:F24),2),0)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KVALIFIKACIA1117" displayName="KVALIFIKACIA1117" ref="A1:L6" totalsRowShown="0">
  <autoFilter ref="A1:L6" xr:uid="{00000000-0009-0000-0100-000010000000}"/>
  <tableColumns count="12">
    <tableColumn id="1" xr3:uid="{00000000-0010-0000-0C00-000001000000}" name="P.č." dataDxfId="2">
      <calculatedColumnFormula array="1">ROW()-ROW(KVALIFIKACIA1117[#Headers])</calculatedColumnFormula>
    </tableColumn>
    <tableColumn id="2" xr3:uid="{00000000-0010-0000-0C00-000002000000}" name="Reg. číslo"/>
    <tableColumn id="3" xr3:uid="{00000000-0010-0000-0C00-000003000000}" name="Meno"/>
    <tableColumn id="12" xr3:uid="{85B4319D-FCFA-7041-B097-EA14F0EFD417}" name="Kategória jr."/>
    <tableColumn id="4" xr3:uid="{00000000-0010-0000-0C00-000004000000}" name="Hra 1"/>
    <tableColumn id="5" xr3:uid="{00000000-0010-0000-0C00-000005000000}" name="Hra 2"/>
    <tableColumn id="6" xr3:uid="{00000000-0010-0000-0C00-000006000000}" name="Hra 3"/>
    <tableColumn id="7" xr3:uid="{00000000-0010-0000-0C00-000007000000}" name="Hra 4"/>
    <tableColumn id="8" xr3:uid="{00000000-0010-0000-0C00-000008000000}" name="Hra 5"/>
    <tableColumn id="9" xr3:uid="{00000000-0010-0000-0C00-000009000000}" name="Hra 6"/>
    <tableColumn id="10" xr3:uid="{00000000-0010-0000-0C00-00000A000000}" name="Spolu">
      <calculatedColumnFormula>SUM(E2:J2)</calculatedColumnFormula>
    </tableColumn>
    <tableColumn id="11" xr3:uid="{00000000-0010-0000-0C00-00000B000000}" name="Priemer" dataDxfId="1">
      <calculatedColumnFormula>IFERROR(ROUND(AVERAGE(E2:J2),2),0)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KVALIFIKACIA" displayName="KVALIFIKACIA" ref="A1:I41" totalsRowShown="0">
  <autoFilter ref="A1:I41" xr:uid="{00000000-0009-0000-0100-000001000000}"/>
  <tableColumns count="9">
    <tableColumn id="1" xr3:uid="{00000000-0010-0000-1200-000001000000}" name="P.č." dataDxfId="0">
      <calculatedColumnFormula array="1">ROW()-ROW(KVALIFIKACIA[#Headers])</calculatedColumnFormula>
    </tableColumn>
    <tableColumn id="2" xr3:uid="{00000000-0010-0000-1200-000002000000}" name="Reg. číslo"/>
    <tableColumn id="3" xr3:uid="{00000000-0010-0000-1200-000003000000}" name="Meno"/>
    <tableColumn id="4" xr3:uid="{00000000-0010-0000-1200-000004000000}" name="OBMj 2023/2024"/>
    <tableColumn id="5" xr3:uid="{00000000-0010-0000-1200-000005000000}" name="Majster Tour 2024 Poprad"/>
    <tableColumn id="6" xr3:uid="{00000000-0010-0000-1200-000006000000}" name="Majster Tour 2024 Prešov"/>
    <tableColumn id="7" xr3:uid="{00000000-0010-0000-1200-000007000000}" name="BNC Open 2024"/>
    <tableColumn id="8" xr3:uid="{00000000-0010-0000-1200-000008000000}" name="BNC Follow Me"/>
    <tableColumn id="10" xr3:uid="{00000000-0010-0000-1200-00000A000000}" name="Spolu">
      <calculatedColumnFormula>SUM(D2:H2)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opLeftCell="A53" zoomScale="168" zoomScaleNormal="55" zoomScalePageLayoutView="138" workbookViewId="0">
      <selection activeCell="C74" sqref="C74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ROW()-ROW(KVALIFIKACIA5[#Headers])</f>
        <v>1</v>
      </c>
      <c r="C2" t="s">
        <v>14</v>
      </c>
      <c r="D2">
        <v>218</v>
      </c>
      <c r="E2">
        <v>214</v>
      </c>
      <c r="F2">
        <v>180</v>
      </c>
      <c r="G2">
        <v>186</v>
      </c>
      <c r="H2">
        <v>212</v>
      </c>
      <c r="I2">
        <v>225</v>
      </c>
      <c r="J2">
        <f t="shared" ref="J2:J41" si="0">SUM(D2:I2)</f>
        <v>1235</v>
      </c>
      <c r="K2" s="2">
        <f t="shared" ref="K2:K41" si="1">IFERROR(ROUND(AVERAGE(D2:I2),2),0)</f>
        <v>205.83</v>
      </c>
    </row>
    <row r="3" spans="1:11" x14ac:dyDescent="0.2">
      <c r="A3" s="1" cm="1">
        <f t="array" ref="A3">ROW()-ROW(KVALIFIKACIA5[#Headers])</f>
        <v>2</v>
      </c>
      <c r="C3" t="s">
        <v>31</v>
      </c>
      <c r="D3">
        <v>236</v>
      </c>
      <c r="E3">
        <v>206</v>
      </c>
      <c r="F3">
        <v>152</v>
      </c>
      <c r="G3">
        <v>203</v>
      </c>
      <c r="H3">
        <v>223</v>
      </c>
      <c r="I3">
        <v>215</v>
      </c>
      <c r="J3">
        <f t="shared" si="0"/>
        <v>1235</v>
      </c>
      <c r="K3" s="2">
        <f t="shared" si="1"/>
        <v>205.83</v>
      </c>
    </row>
    <row r="4" spans="1:11" x14ac:dyDescent="0.2">
      <c r="A4" s="1" cm="1">
        <f t="array" ref="A4">ROW()-ROW(KVALIFIKACIA5[#Headers])</f>
        <v>3</v>
      </c>
      <c r="C4" t="s">
        <v>29</v>
      </c>
      <c r="D4">
        <v>179</v>
      </c>
      <c r="E4">
        <v>201</v>
      </c>
      <c r="F4">
        <v>212</v>
      </c>
      <c r="G4">
        <v>215</v>
      </c>
      <c r="H4">
        <v>188</v>
      </c>
      <c r="I4">
        <v>215</v>
      </c>
      <c r="J4">
        <f t="shared" si="0"/>
        <v>1210</v>
      </c>
      <c r="K4" s="2">
        <f t="shared" si="1"/>
        <v>201.67</v>
      </c>
    </row>
    <row r="5" spans="1:11" x14ac:dyDescent="0.2">
      <c r="A5" s="1" cm="1">
        <f t="array" ref="A5">ROW()-ROW(KVALIFIKACIA5[#Headers])</f>
        <v>4</v>
      </c>
      <c r="C5" t="s">
        <v>37</v>
      </c>
      <c r="D5">
        <v>196</v>
      </c>
      <c r="E5">
        <v>189</v>
      </c>
      <c r="F5">
        <v>149</v>
      </c>
      <c r="G5">
        <v>218</v>
      </c>
      <c r="H5">
        <v>195</v>
      </c>
      <c r="I5">
        <v>222</v>
      </c>
      <c r="J5">
        <f t="shared" si="0"/>
        <v>1169</v>
      </c>
      <c r="K5" s="2">
        <f t="shared" si="1"/>
        <v>194.83</v>
      </c>
    </row>
    <row r="6" spans="1:11" x14ac:dyDescent="0.2">
      <c r="A6" s="1" cm="1">
        <f t="array" ref="A6">ROW()-ROW(KVALIFIKACIA5[#Headers])</f>
        <v>5</v>
      </c>
      <c r="C6" t="s">
        <v>16</v>
      </c>
      <c r="D6">
        <v>180</v>
      </c>
      <c r="E6">
        <v>166</v>
      </c>
      <c r="F6">
        <v>206</v>
      </c>
      <c r="G6">
        <v>205</v>
      </c>
      <c r="H6">
        <v>185</v>
      </c>
      <c r="I6">
        <v>171</v>
      </c>
      <c r="J6">
        <f t="shared" si="0"/>
        <v>1113</v>
      </c>
      <c r="K6" s="2">
        <f t="shared" si="1"/>
        <v>185.5</v>
      </c>
    </row>
    <row r="7" spans="1:11" x14ac:dyDescent="0.2">
      <c r="A7" s="1" cm="1">
        <f t="array" ref="A7">ROW()-ROW(KVALIFIKACIA5[#Headers])</f>
        <v>6</v>
      </c>
      <c r="C7" t="s">
        <v>28</v>
      </c>
      <c r="D7">
        <v>188</v>
      </c>
      <c r="E7">
        <v>145</v>
      </c>
      <c r="F7">
        <v>176</v>
      </c>
      <c r="G7">
        <v>148</v>
      </c>
      <c r="H7">
        <v>228</v>
      </c>
      <c r="I7">
        <v>200</v>
      </c>
      <c r="J7">
        <f t="shared" si="0"/>
        <v>1085</v>
      </c>
      <c r="K7" s="2">
        <f t="shared" si="1"/>
        <v>180.83</v>
      </c>
    </row>
    <row r="8" spans="1:11" x14ac:dyDescent="0.2">
      <c r="A8" s="1" cm="1">
        <f t="array" ref="A8">ROW()-ROW(KVALIFIKACIA5[#Headers])</f>
        <v>7</v>
      </c>
      <c r="C8" t="s">
        <v>34</v>
      </c>
      <c r="D8">
        <v>186</v>
      </c>
      <c r="E8">
        <v>126</v>
      </c>
      <c r="F8">
        <v>181</v>
      </c>
      <c r="G8">
        <v>156</v>
      </c>
      <c r="H8">
        <v>233</v>
      </c>
      <c r="I8">
        <v>175</v>
      </c>
      <c r="J8">
        <f t="shared" si="0"/>
        <v>1057</v>
      </c>
      <c r="K8" s="2">
        <f t="shared" si="1"/>
        <v>176.17</v>
      </c>
    </row>
    <row r="9" spans="1:11" x14ac:dyDescent="0.2">
      <c r="A9" s="1" cm="1">
        <f t="array" ref="A9">ROW()-ROW(KVALIFIKACIA5[#Headers])</f>
        <v>8</v>
      </c>
      <c r="C9" t="s">
        <v>32</v>
      </c>
      <c r="D9">
        <v>207</v>
      </c>
      <c r="E9">
        <v>136</v>
      </c>
      <c r="F9">
        <v>147</v>
      </c>
      <c r="G9">
        <v>215</v>
      </c>
      <c r="H9">
        <v>171</v>
      </c>
      <c r="I9">
        <v>180</v>
      </c>
      <c r="J9">
        <f t="shared" si="0"/>
        <v>1056</v>
      </c>
      <c r="K9" s="2">
        <f t="shared" si="1"/>
        <v>176</v>
      </c>
    </row>
    <row r="10" spans="1:11" x14ac:dyDescent="0.2">
      <c r="A10" s="1" cm="1">
        <f t="array" ref="A10">ROW()-ROW(KVALIFIKACIA5[#Headers])</f>
        <v>9</v>
      </c>
      <c r="C10" t="s">
        <v>51</v>
      </c>
      <c r="D10">
        <v>147</v>
      </c>
      <c r="E10">
        <v>157</v>
      </c>
      <c r="F10">
        <v>171</v>
      </c>
      <c r="G10">
        <v>240</v>
      </c>
      <c r="H10">
        <v>165</v>
      </c>
      <c r="I10">
        <v>167</v>
      </c>
      <c r="J10">
        <f t="shared" si="0"/>
        <v>1047</v>
      </c>
      <c r="K10" s="2">
        <f t="shared" si="1"/>
        <v>174.5</v>
      </c>
    </row>
    <row r="11" spans="1:11" x14ac:dyDescent="0.2">
      <c r="A11" s="1" cm="1">
        <f t="array" ref="A11">ROW()-ROW(KVALIFIKACIA5[#Headers])</f>
        <v>10</v>
      </c>
      <c r="C11" t="s">
        <v>26</v>
      </c>
      <c r="D11">
        <v>166</v>
      </c>
      <c r="E11">
        <v>183</v>
      </c>
      <c r="F11">
        <v>194</v>
      </c>
      <c r="G11">
        <v>196</v>
      </c>
      <c r="H11">
        <v>136</v>
      </c>
      <c r="I11">
        <v>158</v>
      </c>
      <c r="J11">
        <f t="shared" si="0"/>
        <v>1033</v>
      </c>
      <c r="K11" s="2">
        <f t="shared" si="1"/>
        <v>172.17</v>
      </c>
    </row>
    <row r="12" spans="1:11" x14ac:dyDescent="0.2">
      <c r="A12" s="1" cm="1">
        <f t="array" ref="A12">ROW()-ROW(KVALIFIKACIA5[#Headers])</f>
        <v>11</v>
      </c>
      <c r="C12" t="s">
        <v>27</v>
      </c>
      <c r="D12">
        <v>177</v>
      </c>
      <c r="E12">
        <v>168</v>
      </c>
      <c r="F12">
        <v>162</v>
      </c>
      <c r="G12">
        <v>194</v>
      </c>
      <c r="H12">
        <v>166</v>
      </c>
      <c r="I12">
        <v>158</v>
      </c>
      <c r="J12">
        <f t="shared" si="0"/>
        <v>1025</v>
      </c>
      <c r="K12" s="2">
        <f t="shared" si="1"/>
        <v>170.83</v>
      </c>
    </row>
    <row r="13" spans="1:11" x14ac:dyDescent="0.2">
      <c r="A13" s="1" cm="1">
        <f t="array" ref="A13">ROW()-ROW(KVALIFIKACIA5[#Headers])</f>
        <v>12</v>
      </c>
      <c r="C13" t="s">
        <v>25</v>
      </c>
      <c r="D13">
        <v>181</v>
      </c>
      <c r="E13">
        <v>182</v>
      </c>
      <c r="F13">
        <v>167</v>
      </c>
      <c r="G13">
        <v>161</v>
      </c>
      <c r="H13">
        <v>184</v>
      </c>
      <c r="I13">
        <v>147</v>
      </c>
      <c r="J13">
        <f t="shared" si="0"/>
        <v>1022</v>
      </c>
      <c r="K13" s="2">
        <f t="shared" si="1"/>
        <v>170.33</v>
      </c>
    </row>
    <row r="14" spans="1:11" x14ac:dyDescent="0.2">
      <c r="A14" s="1" cm="1">
        <f t="array" ref="A14">ROW()-ROW(KVALIFIKACIA5[#Headers])</f>
        <v>13</v>
      </c>
      <c r="C14" t="s">
        <v>50</v>
      </c>
      <c r="D14">
        <v>163</v>
      </c>
      <c r="E14">
        <v>142</v>
      </c>
      <c r="F14">
        <v>165</v>
      </c>
      <c r="G14">
        <v>230</v>
      </c>
      <c r="H14">
        <v>135</v>
      </c>
      <c r="I14">
        <v>170</v>
      </c>
      <c r="J14">
        <f t="shared" si="0"/>
        <v>1005</v>
      </c>
      <c r="K14" s="2">
        <f t="shared" si="1"/>
        <v>167.5</v>
      </c>
    </row>
    <row r="15" spans="1:11" x14ac:dyDescent="0.2">
      <c r="A15" s="1" cm="1">
        <f t="array" ref="A15">ROW()-ROW(KVALIFIKACIA5[#Headers])</f>
        <v>14</v>
      </c>
      <c r="C15" t="s">
        <v>24</v>
      </c>
      <c r="D15">
        <v>125</v>
      </c>
      <c r="E15">
        <v>213</v>
      </c>
      <c r="F15">
        <v>184</v>
      </c>
      <c r="G15">
        <v>116</v>
      </c>
      <c r="H15">
        <v>214</v>
      </c>
      <c r="I15">
        <v>152</v>
      </c>
      <c r="J15">
        <f t="shared" si="0"/>
        <v>1004</v>
      </c>
      <c r="K15" s="2">
        <f t="shared" si="1"/>
        <v>167.33</v>
      </c>
    </row>
    <row r="16" spans="1:11" x14ac:dyDescent="0.2">
      <c r="A16" s="1" cm="1">
        <f t="array" ref="A16">ROW()-ROW(KVALIFIKACIA5[#Headers])</f>
        <v>15</v>
      </c>
      <c r="C16" t="s">
        <v>33</v>
      </c>
      <c r="D16">
        <v>148</v>
      </c>
      <c r="E16">
        <v>116</v>
      </c>
      <c r="F16">
        <v>154</v>
      </c>
      <c r="G16">
        <v>185</v>
      </c>
      <c r="H16">
        <v>144</v>
      </c>
      <c r="I16">
        <v>236</v>
      </c>
      <c r="J16">
        <f t="shared" si="0"/>
        <v>983</v>
      </c>
      <c r="K16" s="2">
        <f t="shared" si="1"/>
        <v>163.83000000000001</v>
      </c>
    </row>
    <row r="17" spans="1:11" x14ac:dyDescent="0.2">
      <c r="A17" s="1" cm="1">
        <f t="array" ref="A17">ROW()-ROW(KVALIFIKACIA5[#Headers])</f>
        <v>16</v>
      </c>
      <c r="C17" t="s">
        <v>36</v>
      </c>
      <c r="D17">
        <v>134</v>
      </c>
      <c r="E17">
        <v>170</v>
      </c>
      <c r="F17">
        <v>152</v>
      </c>
      <c r="G17">
        <v>136</v>
      </c>
      <c r="H17">
        <v>170</v>
      </c>
      <c r="I17">
        <v>180</v>
      </c>
      <c r="J17">
        <f t="shared" si="0"/>
        <v>942</v>
      </c>
      <c r="K17" s="2">
        <f t="shared" si="1"/>
        <v>157</v>
      </c>
    </row>
    <row r="18" spans="1:11" x14ac:dyDescent="0.2">
      <c r="A18" s="1" cm="1">
        <f t="array" ref="A18">ROW()-ROW(KVALIFIKACIA5[#Headers])</f>
        <v>17</v>
      </c>
      <c r="C18" t="s">
        <v>30</v>
      </c>
      <c r="D18">
        <v>122</v>
      </c>
      <c r="E18">
        <v>101</v>
      </c>
      <c r="F18">
        <v>145</v>
      </c>
      <c r="G18">
        <v>143</v>
      </c>
      <c r="H18">
        <v>144</v>
      </c>
      <c r="I18">
        <v>134</v>
      </c>
      <c r="J18">
        <f t="shared" si="0"/>
        <v>789</v>
      </c>
      <c r="K18" s="2">
        <f t="shared" si="1"/>
        <v>131.5</v>
      </c>
    </row>
    <row r="19" spans="1:11" x14ac:dyDescent="0.2">
      <c r="A19" s="1" cm="1">
        <f t="array" ref="A19">ROW()-ROW(KVALIFIKACIA5[#Headers])</f>
        <v>18</v>
      </c>
      <c r="C19" t="s">
        <v>15</v>
      </c>
      <c r="D19">
        <v>149</v>
      </c>
      <c r="E19">
        <v>89</v>
      </c>
      <c r="F19">
        <v>116</v>
      </c>
      <c r="G19">
        <v>130</v>
      </c>
      <c r="H19">
        <v>174</v>
      </c>
      <c r="I19">
        <v>126</v>
      </c>
      <c r="J19">
        <f t="shared" si="0"/>
        <v>784</v>
      </c>
      <c r="K19" s="2">
        <f t="shared" si="1"/>
        <v>130.66999999999999</v>
      </c>
    </row>
    <row r="20" spans="1:11" x14ac:dyDescent="0.2">
      <c r="A20" s="1" cm="1">
        <f t="array" ref="A20">ROW()-ROW(KVALIFIKACIA5[#Headers])</f>
        <v>19</v>
      </c>
      <c r="C20" t="s">
        <v>35</v>
      </c>
      <c r="D20">
        <v>168</v>
      </c>
      <c r="E20">
        <v>142</v>
      </c>
      <c r="F20">
        <v>126</v>
      </c>
      <c r="G20">
        <v>127</v>
      </c>
      <c r="H20">
        <v>157</v>
      </c>
      <c r="I20">
        <v>0</v>
      </c>
      <c r="J20">
        <f t="shared" si="0"/>
        <v>720</v>
      </c>
      <c r="K20" s="2">
        <f t="shared" si="1"/>
        <v>120</v>
      </c>
    </row>
    <row r="21" spans="1:11" x14ac:dyDescent="0.2">
      <c r="A21" s="1" cm="1">
        <f t="array" ref="A21">ROW()-ROW(KVALIFIKACIA5[#Headers])</f>
        <v>20</v>
      </c>
      <c r="J21">
        <f t="shared" si="0"/>
        <v>0</v>
      </c>
      <c r="K21" s="2">
        <f t="shared" si="1"/>
        <v>0</v>
      </c>
    </row>
    <row r="22" spans="1:11" x14ac:dyDescent="0.2">
      <c r="A22" s="1" cm="1">
        <f t="array" ref="A22">ROW()-ROW(KVALIFIKACIA5[#Headers])</f>
        <v>21</v>
      </c>
      <c r="J22">
        <f t="shared" si="0"/>
        <v>0</v>
      </c>
      <c r="K22" s="2">
        <f t="shared" si="1"/>
        <v>0</v>
      </c>
    </row>
    <row r="23" spans="1:11" x14ac:dyDescent="0.2">
      <c r="A23" s="1" cm="1">
        <f t="array" ref="A23">ROW()-ROW(KVALIFIKACIA5[#Headers])</f>
        <v>22</v>
      </c>
      <c r="J23">
        <f t="shared" si="0"/>
        <v>0</v>
      </c>
      <c r="K23" s="2">
        <f t="shared" si="1"/>
        <v>0</v>
      </c>
    </row>
    <row r="24" spans="1:11" x14ac:dyDescent="0.2">
      <c r="A24" s="1" cm="1">
        <f t="array" ref="A24">ROW()-ROW(KVALIFIKACIA5[#Headers])</f>
        <v>23</v>
      </c>
      <c r="J24">
        <f t="shared" si="0"/>
        <v>0</v>
      </c>
      <c r="K24" s="2">
        <f t="shared" si="1"/>
        <v>0</v>
      </c>
    </row>
    <row r="25" spans="1:11" x14ac:dyDescent="0.2">
      <c r="A25" s="1" cm="1">
        <f t="array" ref="A25">ROW()-ROW(KVALIFIKACIA5[#Headers])</f>
        <v>24</v>
      </c>
      <c r="J25">
        <f t="shared" si="0"/>
        <v>0</v>
      </c>
      <c r="K25" s="2">
        <f t="shared" si="1"/>
        <v>0</v>
      </c>
    </row>
    <row r="26" spans="1:11" x14ac:dyDescent="0.2">
      <c r="A26" s="1" cm="1">
        <f t="array" ref="A26">ROW()-ROW(KVALIFIKACIA5[#Headers])</f>
        <v>25</v>
      </c>
      <c r="J26">
        <f t="shared" si="0"/>
        <v>0</v>
      </c>
      <c r="K26" s="2">
        <f t="shared" si="1"/>
        <v>0</v>
      </c>
    </row>
    <row r="27" spans="1:11" x14ac:dyDescent="0.2">
      <c r="A27" s="1" cm="1">
        <f t="array" ref="A27">ROW()-ROW(KVALIFIKACIA5[#Headers])</f>
        <v>26</v>
      </c>
      <c r="J27">
        <f t="shared" si="0"/>
        <v>0</v>
      </c>
      <c r="K27" s="2">
        <f t="shared" si="1"/>
        <v>0</v>
      </c>
    </row>
    <row r="28" spans="1:11" x14ac:dyDescent="0.2">
      <c r="A28" s="1" cm="1">
        <f t="array" ref="A28">ROW()-ROW(KVALIFIKACIA5[#Headers])</f>
        <v>27</v>
      </c>
      <c r="J28">
        <f t="shared" si="0"/>
        <v>0</v>
      </c>
      <c r="K28" s="2">
        <f t="shared" si="1"/>
        <v>0</v>
      </c>
    </row>
    <row r="29" spans="1:11" x14ac:dyDescent="0.2">
      <c r="A29" s="1" cm="1">
        <f t="array" ref="A29">ROW()-ROW(KVALIFIKACIA5[#Headers])</f>
        <v>28</v>
      </c>
      <c r="J29">
        <f t="shared" si="0"/>
        <v>0</v>
      </c>
      <c r="K29" s="2">
        <f t="shared" si="1"/>
        <v>0</v>
      </c>
    </row>
    <row r="30" spans="1:11" x14ac:dyDescent="0.2">
      <c r="A30" s="1" cm="1">
        <f t="array" ref="A30">ROW()-ROW(KVALIFIKACIA5[#Headers])</f>
        <v>29</v>
      </c>
      <c r="J30">
        <f t="shared" si="0"/>
        <v>0</v>
      </c>
      <c r="K30" s="2">
        <f t="shared" si="1"/>
        <v>0</v>
      </c>
    </row>
    <row r="31" spans="1:11" x14ac:dyDescent="0.2">
      <c r="A31" s="1" cm="1">
        <f t="array" ref="A31">ROW()-ROW(KVALIFIKACIA5[#Headers])</f>
        <v>30</v>
      </c>
      <c r="J31">
        <f t="shared" si="0"/>
        <v>0</v>
      </c>
      <c r="K31" s="2">
        <f t="shared" si="1"/>
        <v>0</v>
      </c>
    </row>
    <row r="32" spans="1:11" x14ac:dyDescent="0.2">
      <c r="A32" s="1" cm="1">
        <f t="array" ref="A32">ROW()-ROW(KVALIFIKACIA5[#Headers])</f>
        <v>31</v>
      </c>
      <c r="J32">
        <f t="shared" si="0"/>
        <v>0</v>
      </c>
      <c r="K32" s="2">
        <f t="shared" si="1"/>
        <v>0</v>
      </c>
    </row>
    <row r="33" spans="1:11" x14ac:dyDescent="0.2">
      <c r="A33" s="1" cm="1">
        <f t="array" ref="A33">ROW()-ROW(KVALIFIKACIA5[#Headers])</f>
        <v>32</v>
      </c>
      <c r="J33">
        <f t="shared" si="0"/>
        <v>0</v>
      </c>
      <c r="K33" s="2">
        <f t="shared" si="1"/>
        <v>0</v>
      </c>
    </row>
    <row r="34" spans="1:11" x14ac:dyDescent="0.2">
      <c r="A34" s="1" cm="1">
        <f t="array" ref="A34">ROW()-ROW(KVALIFIKACIA5[#Headers])</f>
        <v>33</v>
      </c>
      <c r="J34">
        <f t="shared" si="0"/>
        <v>0</v>
      </c>
      <c r="K34" s="2">
        <f t="shared" si="1"/>
        <v>0</v>
      </c>
    </row>
    <row r="35" spans="1:11" x14ac:dyDescent="0.2">
      <c r="A35" s="1" cm="1">
        <f t="array" ref="A35">ROW()-ROW(KVALIFIKACIA5[#Headers])</f>
        <v>34</v>
      </c>
      <c r="J35">
        <f t="shared" si="0"/>
        <v>0</v>
      </c>
      <c r="K35" s="2">
        <f t="shared" si="1"/>
        <v>0</v>
      </c>
    </row>
    <row r="36" spans="1:11" x14ac:dyDescent="0.2">
      <c r="A36" s="1" cm="1">
        <f t="array" ref="A36">ROW()-ROW(KVALIFIKACIA5[#Headers])</f>
        <v>35</v>
      </c>
      <c r="J36">
        <f t="shared" si="0"/>
        <v>0</v>
      </c>
      <c r="K36" s="2">
        <f t="shared" si="1"/>
        <v>0</v>
      </c>
    </row>
    <row r="37" spans="1:11" x14ac:dyDescent="0.2">
      <c r="A37" s="1" cm="1">
        <f t="array" ref="A37">ROW()-ROW(KVALIFIKACIA5[#Headers])</f>
        <v>36</v>
      </c>
      <c r="J37">
        <f t="shared" si="0"/>
        <v>0</v>
      </c>
      <c r="K37" s="2">
        <f t="shared" si="1"/>
        <v>0</v>
      </c>
    </row>
    <row r="38" spans="1:11" x14ac:dyDescent="0.2">
      <c r="A38" s="1" cm="1">
        <f t="array" ref="A38">ROW()-ROW(KVALIFIKACIA5[#Headers])</f>
        <v>37</v>
      </c>
      <c r="J38">
        <f t="shared" si="0"/>
        <v>0</v>
      </c>
      <c r="K38" s="2">
        <f t="shared" si="1"/>
        <v>0</v>
      </c>
    </row>
    <row r="39" spans="1:11" x14ac:dyDescent="0.2">
      <c r="A39" s="1" cm="1">
        <f t="array" ref="A39">ROW()-ROW(KVALIFIKACIA5[#Headers])</f>
        <v>38</v>
      </c>
      <c r="J39">
        <f t="shared" si="0"/>
        <v>0</v>
      </c>
      <c r="K39" s="2">
        <f t="shared" si="1"/>
        <v>0</v>
      </c>
    </row>
    <row r="40" spans="1:11" x14ac:dyDescent="0.2">
      <c r="A40" s="1" cm="1">
        <f t="array" ref="A40">ROW()-ROW(KVALIFIKACIA5[#Headers])</f>
        <v>39</v>
      </c>
      <c r="J40">
        <f t="shared" si="0"/>
        <v>0</v>
      </c>
      <c r="K40" s="2">
        <f t="shared" si="1"/>
        <v>0</v>
      </c>
    </row>
    <row r="41" spans="1:11" x14ac:dyDescent="0.2">
      <c r="A41" s="1" cm="1">
        <f t="array" ref="A41">ROW()-ROW(KVALIFIKACIA5[#Headers])</f>
        <v>40</v>
      </c>
      <c r="J41">
        <f t="shared" si="0"/>
        <v>0</v>
      </c>
      <c r="K41" s="2">
        <f t="shared" si="1"/>
        <v>0</v>
      </c>
    </row>
    <row r="42" spans="1:11" x14ac:dyDescent="0.2">
      <c r="A42" s="1"/>
    </row>
    <row r="44" spans="1:11" x14ac:dyDescent="0.2">
      <c r="A44" s="7" t="s">
        <v>12</v>
      </c>
      <c r="B44" s="7"/>
      <c r="C44" s="7"/>
      <c r="D44" s="7"/>
      <c r="E44" s="7"/>
      <c r="F44" s="7"/>
      <c r="G44" s="7"/>
      <c r="H44" s="7"/>
    </row>
    <row r="45" spans="1:11" x14ac:dyDescent="0.2">
      <c r="A45" t="s">
        <v>0</v>
      </c>
      <c r="B45" t="s">
        <v>10</v>
      </c>
      <c r="C45" t="s">
        <v>1</v>
      </c>
      <c r="D45" t="s">
        <v>11</v>
      </c>
      <c r="E45" t="s">
        <v>2</v>
      </c>
      <c r="F45" t="s">
        <v>3</v>
      </c>
      <c r="G45" t="s">
        <v>8</v>
      </c>
      <c r="H45" t="s">
        <v>9</v>
      </c>
    </row>
    <row r="46" spans="1:11" x14ac:dyDescent="0.2">
      <c r="A46" s="1" cm="1">
        <f t="array" ref="A46">ROW()-ROW(FINALE_16[#Headers])</f>
        <v>1</v>
      </c>
      <c r="C46" t="s">
        <v>14</v>
      </c>
      <c r="D46">
        <f>IFERROR(VLOOKUP(C46,KVALIFIKACIA5[[Meno]:[Spolu]],8,0),"")</f>
        <v>1235</v>
      </c>
      <c r="E46">
        <v>247</v>
      </c>
      <c r="F46">
        <v>180</v>
      </c>
      <c r="G46">
        <f t="shared" ref="G46:G57" si="2">SUM(D46:F46)</f>
        <v>1662</v>
      </c>
      <c r="H46" s="2">
        <f t="shared" ref="H46:H59" si="3">IFERROR(ROUND(AVERAGE(E46:F46),2),0)</f>
        <v>213.5</v>
      </c>
    </row>
    <row r="47" spans="1:11" x14ac:dyDescent="0.2">
      <c r="A47" s="1" cm="1">
        <f t="array" ref="A47">ROW()-ROW(FINALE_16[#Headers])</f>
        <v>2</v>
      </c>
      <c r="C47" t="s">
        <v>37</v>
      </c>
      <c r="D47">
        <f>IFERROR(VLOOKUP(C47,KVALIFIKACIA5[[Meno]:[Spolu]],8,0),"")</f>
        <v>1169</v>
      </c>
      <c r="E47">
        <v>183</v>
      </c>
      <c r="F47">
        <v>259</v>
      </c>
      <c r="G47">
        <f t="shared" si="2"/>
        <v>1611</v>
      </c>
      <c r="H47" s="2">
        <f t="shared" si="3"/>
        <v>221</v>
      </c>
    </row>
    <row r="48" spans="1:11" x14ac:dyDescent="0.2">
      <c r="A48" s="1" cm="1">
        <f t="array" ref="A48">ROW()-ROW(FINALE_16[#Headers])</f>
        <v>3</v>
      </c>
      <c r="C48" t="s">
        <v>29</v>
      </c>
      <c r="D48">
        <f>IFERROR(VLOOKUP(C48,KVALIFIKACIA5[[Meno]:[Spolu]],8,0),"")</f>
        <v>1210</v>
      </c>
      <c r="E48">
        <v>179</v>
      </c>
      <c r="F48">
        <v>193</v>
      </c>
      <c r="G48">
        <f t="shared" si="2"/>
        <v>1582</v>
      </c>
      <c r="H48" s="2">
        <f t="shared" si="3"/>
        <v>186</v>
      </c>
    </row>
    <row r="49" spans="1:8" x14ac:dyDescent="0.2">
      <c r="A49" s="1" cm="1">
        <f t="array" ref="A49">ROW()-ROW(FINALE_16[#Headers])</f>
        <v>4</v>
      </c>
      <c r="C49" t="s">
        <v>31</v>
      </c>
      <c r="D49">
        <f>IFERROR(VLOOKUP(C49,KVALIFIKACIA5[[Meno]:[Spolu]],8,0),"")</f>
        <v>1235</v>
      </c>
      <c r="E49">
        <v>152</v>
      </c>
      <c r="F49">
        <v>162</v>
      </c>
      <c r="G49">
        <f t="shared" si="2"/>
        <v>1549</v>
      </c>
      <c r="H49" s="2">
        <f t="shared" si="3"/>
        <v>157</v>
      </c>
    </row>
    <row r="50" spans="1:8" x14ac:dyDescent="0.2">
      <c r="A50" s="1" cm="1">
        <f t="array" ref="A50">ROW()-ROW(FINALE_16[#Headers])</f>
        <v>5</v>
      </c>
      <c r="C50" t="s">
        <v>51</v>
      </c>
      <c r="D50">
        <f>IFERROR(VLOOKUP(C50,KVALIFIKACIA5[[Meno]:[Spolu]],8,0),"")</f>
        <v>1047</v>
      </c>
      <c r="E50">
        <v>223</v>
      </c>
      <c r="F50">
        <v>232</v>
      </c>
      <c r="G50">
        <f t="shared" si="2"/>
        <v>1502</v>
      </c>
      <c r="H50" s="2">
        <f t="shared" si="3"/>
        <v>227.5</v>
      </c>
    </row>
    <row r="51" spans="1:8" x14ac:dyDescent="0.2">
      <c r="A51" s="1" cm="1">
        <f t="array" ref="A51">ROW()-ROW(FINALE_16[#Headers])</f>
        <v>6</v>
      </c>
      <c r="C51" t="s">
        <v>16</v>
      </c>
      <c r="D51">
        <f>IFERROR(VLOOKUP(C51,KVALIFIKACIA5[[Meno]:[Spolu]],8,0),"")</f>
        <v>1113</v>
      </c>
      <c r="E51">
        <v>188</v>
      </c>
      <c r="F51">
        <v>172</v>
      </c>
      <c r="G51">
        <f t="shared" si="2"/>
        <v>1473</v>
      </c>
      <c r="H51" s="2">
        <f t="shared" si="3"/>
        <v>180</v>
      </c>
    </row>
    <row r="52" spans="1:8" x14ac:dyDescent="0.2">
      <c r="A52" s="1" cm="1">
        <f t="array" ref="A52">ROW()-ROW(FINALE_16[#Headers])</f>
        <v>7</v>
      </c>
      <c r="C52" t="s">
        <v>28</v>
      </c>
      <c r="D52">
        <f>IFERROR(VLOOKUP(C52,KVALIFIKACIA5[[Meno]:[Spolu]],8,0),"")</f>
        <v>1085</v>
      </c>
      <c r="E52">
        <v>176</v>
      </c>
      <c r="F52">
        <v>176</v>
      </c>
      <c r="G52">
        <f t="shared" si="2"/>
        <v>1437</v>
      </c>
      <c r="H52" s="2">
        <f t="shared" si="3"/>
        <v>176</v>
      </c>
    </row>
    <row r="53" spans="1:8" x14ac:dyDescent="0.2">
      <c r="A53" s="1" cm="1">
        <f t="array" ref="A53">ROW()-ROW(FINALE_16[#Headers])</f>
        <v>8</v>
      </c>
      <c r="C53" t="s">
        <v>26</v>
      </c>
      <c r="D53">
        <f>IFERROR(VLOOKUP(C53,KVALIFIKACIA5[[Meno]:[Spolu]],8,0),"")</f>
        <v>1033</v>
      </c>
      <c r="E53">
        <v>172</v>
      </c>
      <c r="F53">
        <v>202</v>
      </c>
      <c r="G53">
        <f t="shared" si="2"/>
        <v>1407</v>
      </c>
      <c r="H53" s="2">
        <f t="shared" si="3"/>
        <v>187</v>
      </c>
    </row>
    <row r="54" spans="1:8" x14ac:dyDescent="0.2">
      <c r="A54" s="1" cm="1">
        <f t="array" ref="A54">ROW()-ROW(FINALE_16[#Headers])</f>
        <v>9</v>
      </c>
      <c r="C54" t="s">
        <v>34</v>
      </c>
      <c r="D54">
        <f>IFERROR(VLOOKUP(C54,KVALIFIKACIA5[[Meno]:[Spolu]],8,0),"")</f>
        <v>1057</v>
      </c>
      <c r="E54">
        <v>160</v>
      </c>
      <c r="F54">
        <v>190</v>
      </c>
      <c r="G54">
        <f t="shared" si="2"/>
        <v>1407</v>
      </c>
      <c r="H54" s="2">
        <f t="shared" si="3"/>
        <v>175</v>
      </c>
    </row>
    <row r="55" spans="1:8" x14ac:dyDescent="0.2">
      <c r="A55" s="1" cm="1">
        <f t="array" ref="A55">ROW()-ROW(FINALE_16[#Headers])</f>
        <v>10</v>
      </c>
      <c r="C55" t="s">
        <v>25</v>
      </c>
      <c r="D55">
        <f>IFERROR(VLOOKUP(C55,KVALIFIKACIA5[[Meno]:[Spolu]],8,0),"")</f>
        <v>1022</v>
      </c>
      <c r="E55">
        <v>196</v>
      </c>
      <c r="F55">
        <v>183</v>
      </c>
      <c r="G55">
        <f t="shared" si="2"/>
        <v>1401</v>
      </c>
      <c r="H55" s="2">
        <f t="shared" si="3"/>
        <v>189.5</v>
      </c>
    </row>
    <row r="56" spans="1:8" x14ac:dyDescent="0.2">
      <c r="A56" s="1" cm="1">
        <f t="array" ref="A56">ROW()-ROW(FINALE_16[#Headers])</f>
        <v>11</v>
      </c>
      <c r="C56" t="s">
        <v>50</v>
      </c>
      <c r="D56">
        <f>IFERROR(VLOOKUP(C56,KVALIFIKACIA5[[Meno]:[Spolu]],8,0),"")</f>
        <v>1005</v>
      </c>
      <c r="E56">
        <v>143</v>
      </c>
      <c r="F56">
        <v>152</v>
      </c>
      <c r="G56">
        <f t="shared" si="2"/>
        <v>1300</v>
      </c>
      <c r="H56" s="2">
        <f t="shared" si="3"/>
        <v>147.5</v>
      </c>
    </row>
    <row r="57" spans="1:8" x14ac:dyDescent="0.2">
      <c r="A57" s="1" cm="1">
        <f t="array" ref="A57">ROW()-ROW(FINALE_16[#Headers])</f>
        <v>12</v>
      </c>
      <c r="C57" t="s">
        <v>24</v>
      </c>
      <c r="D57">
        <f>IFERROR(VLOOKUP(C57,KVALIFIKACIA5[[Meno]:[Spolu]],8,0),"")</f>
        <v>1004</v>
      </c>
      <c r="E57">
        <v>124</v>
      </c>
      <c r="F57">
        <v>161</v>
      </c>
      <c r="G57">
        <f t="shared" si="2"/>
        <v>1289</v>
      </c>
      <c r="H57" s="2">
        <f t="shared" si="3"/>
        <v>142.5</v>
      </c>
    </row>
    <row r="58" spans="1:8" x14ac:dyDescent="0.2">
      <c r="A58" s="1" cm="1">
        <f t="array" ref="A58">ROW()-ROW(FINALE_16[#Headers])</f>
        <v>13</v>
      </c>
      <c r="C58" t="s">
        <v>27</v>
      </c>
      <c r="D58">
        <f>IFERROR(VLOOKUP(C58,KVALIFIKACIA5[[Meno]:[Spolu]],8,0),"")</f>
        <v>1025</v>
      </c>
      <c r="E58">
        <v>165</v>
      </c>
      <c r="F58">
        <v>165</v>
      </c>
      <c r="G58">
        <v>169</v>
      </c>
      <c r="H58" s="2">
        <f t="shared" si="3"/>
        <v>165</v>
      </c>
    </row>
    <row r="59" spans="1:8" x14ac:dyDescent="0.2">
      <c r="A59" s="1" cm="1">
        <f t="array" ref="A59">ROW()-ROW(FINALE_16[#Headers])</f>
        <v>14</v>
      </c>
      <c r="C59" t="s">
        <v>32</v>
      </c>
      <c r="D59">
        <f>IFERROR(VLOOKUP(C59,KVALIFIKACIA5[[Meno]:[Spolu]],8,0),"")</f>
        <v>1056</v>
      </c>
      <c r="E59">
        <v>150</v>
      </c>
      <c r="F59">
        <v>150</v>
      </c>
      <c r="G59">
        <v>124</v>
      </c>
      <c r="H59" s="2">
        <f t="shared" si="3"/>
        <v>150</v>
      </c>
    </row>
    <row r="60" spans="1:8" x14ac:dyDescent="0.2">
      <c r="A60" s="1"/>
    </row>
    <row r="61" spans="1:8" x14ac:dyDescent="0.2">
      <c r="A61" s="1"/>
    </row>
    <row r="62" spans="1:8" x14ac:dyDescent="0.2">
      <c r="A62" s="7" t="s">
        <v>13</v>
      </c>
      <c r="B62" s="7"/>
      <c r="C62" s="7"/>
      <c r="D62" s="7"/>
      <c r="E62" s="7"/>
      <c r="F62" s="7"/>
      <c r="G62" s="7"/>
      <c r="H62" s="7"/>
    </row>
    <row r="63" spans="1:8" x14ac:dyDescent="0.2">
      <c r="A63" t="s">
        <v>0</v>
      </c>
      <c r="B63" t="s">
        <v>10</v>
      </c>
      <c r="C63" t="s">
        <v>1</v>
      </c>
      <c r="D63" t="s">
        <v>11</v>
      </c>
      <c r="E63" t="s">
        <v>2</v>
      </c>
      <c r="F63" t="s">
        <v>3</v>
      </c>
      <c r="G63" t="s">
        <v>8</v>
      </c>
      <c r="H63" t="s">
        <v>9</v>
      </c>
    </row>
    <row r="64" spans="1:8" x14ac:dyDescent="0.2">
      <c r="A64" s="1" cm="1">
        <f t="array" ref="A64">ROW()-ROW(FINALE_27[#Headers])</f>
        <v>1</v>
      </c>
      <c r="C64" t="s">
        <v>14</v>
      </c>
      <c r="D64">
        <f>IFERROR(VLOOKUP(C64,FINALE_16[[Meno]:[Spolu]],5,0),"")</f>
        <v>1662</v>
      </c>
      <c r="E64">
        <v>190</v>
      </c>
      <c r="F64">
        <v>288</v>
      </c>
      <c r="G64">
        <f t="shared" ref="G64:G71" si="4">SUM(D64:F64)</f>
        <v>2140</v>
      </c>
      <c r="H64" s="2">
        <f t="shared" ref="H64:H71" si="5">IFERROR(ROUND(AVERAGE(E64:F64),2),0)</f>
        <v>239</v>
      </c>
    </row>
    <row r="65" spans="1:8" x14ac:dyDescent="0.2">
      <c r="A65" s="1" cm="1">
        <f t="array" ref="A65">ROW()-ROW(FINALE_27[#Headers])</f>
        <v>2</v>
      </c>
      <c r="C65" t="s">
        <v>37</v>
      </c>
      <c r="D65">
        <f>IFERROR(VLOOKUP(C65,FINALE_16[[Meno]:[Spolu]],5,0),"")</f>
        <v>1611</v>
      </c>
      <c r="E65">
        <v>212</v>
      </c>
      <c r="F65">
        <v>207</v>
      </c>
      <c r="G65">
        <f t="shared" si="4"/>
        <v>2030</v>
      </c>
      <c r="H65" s="2">
        <f t="shared" si="5"/>
        <v>209.5</v>
      </c>
    </row>
    <row r="66" spans="1:8" x14ac:dyDescent="0.2">
      <c r="A66" s="1" cm="1">
        <f t="array" ref="A66">ROW()-ROW(FINALE_27[#Headers])</f>
        <v>3</v>
      </c>
      <c r="C66" t="s">
        <v>29</v>
      </c>
      <c r="D66">
        <f>IFERROR(VLOOKUP(C66,FINALE_16[[Meno]:[Spolu]],5,0),"")</f>
        <v>1582</v>
      </c>
      <c r="E66">
        <v>185</v>
      </c>
      <c r="F66">
        <v>202</v>
      </c>
      <c r="G66">
        <f t="shared" si="4"/>
        <v>1969</v>
      </c>
      <c r="H66" s="2">
        <f t="shared" si="5"/>
        <v>193.5</v>
      </c>
    </row>
    <row r="67" spans="1:8" x14ac:dyDescent="0.2">
      <c r="A67" s="1" cm="1">
        <f t="array" ref="A67">ROW()-ROW(FINALE_27[#Headers])</f>
        <v>4</v>
      </c>
      <c r="C67" t="s">
        <v>51</v>
      </c>
      <c r="D67">
        <f>IFERROR(VLOOKUP(C67,FINALE_16[[Meno]:[Spolu]],5,0),"")</f>
        <v>1502</v>
      </c>
      <c r="E67">
        <v>208</v>
      </c>
      <c r="F67">
        <v>203</v>
      </c>
      <c r="G67">
        <f t="shared" si="4"/>
        <v>1913</v>
      </c>
      <c r="H67" s="2">
        <f t="shared" si="5"/>
        <v>205.5</v>
      </c>
    </row>
    <row r="68" spans="1:8" x14ac:dyDescent="0.2">
      <c r="A68" s="1" cm="1">
        <f t="array" ref="A68">ROW()-ROW(FINALE_27[#Headers])</f>
        <v>5</v>
      </c>
      <c r="C68" t="s">
        <v>31</v>
      </c>
      <c r="D68">
        <f>IFERROR(VLOOKUP(C68,FINALE_16[[Meno]:[Spolu]],5,0),"")</f>
        <v>1549</v>
      </c>
      <c r="E68">
        <v>164</v>
      </c>
      <c r="F68">
        <v>171</v>
      </c>
      <c r="G68">
        <f t="shared" si="4"/>
        <v>1884</v>
      </c>
      <c r="H68" s="2">
        <f t="shared" si="5"/>
        <v>167.5</v>
      </c>
    </row>
    <row r="69" spans="1:8" x14ac:dyDescent="0.2">
      <c r="A69" s="1" cm="1">
        <f t="array" ref="A69">ROW()-ROW(FINALE_27[#Headers])</f>
        <v>6</v>
      </c>
      <c r="C69" t="s">
        <v>16</v>
      </c>
      <c r="D69">
        <f>IFERROR(VLOOKUP(C69,FINALE_16[[Meno]:[Spolu]],5,0),"")</f>
        <v>1473</v>
      </c>
      <c r="E69">
        <v>172</v>
      </c>
      <c r="F69">
        <v>145</v>
      </c>
      <c r="G69">
        <f t="shared" si="4"/>
        <v>1790</v>
      </c>
      <c r="H69" s="2">
        <f t="shared" si="5"/>
        <v>158.5</v>
      </c>
    </row>
    <row r="70" spans="1:8" x14ac:dyDescent="0.2">
      <c r="A70" s="1" cm="1">
        <f t="array" ref="A70">ROW()-ROW(FINALE_27[#Headers])</f>
        <v>7</v>
      </c>
      <c r="C70" t="s">
        <v>26</v>
      </c>
      <c r="D70">
        <f>IFERROR(VLOOKUP(C70,FINALE_16[[Meno]:[Spolu]],5,0),"")</f>
        <v>1407</v>
      </c>
      <c r="E70">
        <v>199</v>
      </c>
      <c r="F70">
        <v>166</v>
      </c>
      <c r="G70">
        <f t="shared" si="4"/>
        <v>1772</v>
      </c>
      <c r="H70" s="2">
        <f t="shared" si="5"/>
        <v>182.5</v>
      </c>
    </row>
    <row r="71" spans="1:8" x14ac:dyDescent="0.2">
      <c r="A71" s="1" cm="1">
        <f t="array" ref="A71">ROW()-ROW(FINALE_27[#Headers])</f>
        <v>8</v>
      </c>
      <c r="C71" t="s">
        <v>28</v>
      </c>
      <c r="D71">
        <f>IFERROR(VLOOKUP(C71,FINALE_16[[Meno]:[Spolu]],5,0),"")</f>
        <v>1437</v>
      </c>
      <c r="E71">
        <v>143</v>
      </c>
      <c r="F71">
        <v>141</v>
      </c>
      <c r="G71">
        <f t="shared" si="4"/>
        <v>1721</v>
      </c>
      <c r="H71" s="2">
        <f t="shared" si="5"/>
        <v>142</v>
      </c>
    </row>
  </sheetData>
  <mergeCells count="2">
    <mergeCell ref="A44:H44"/>
    <mergeCell ref="A62:H62"/>
  </mergeCells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opLeftCell="A7" zoomScale="137" zoomScaleNormal="55" zoomScalePageLayoutView="138" workbookViewId="0">
      <selection activeCell="C31" sqref="C31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9" width="10.6640625" customWidth="1"/>
    <col min="10" max="10" width="11.5" customWidth="1"/>
  </cols>
  <sheetData>
    <row r="1" spans="1:11" x14ac:dyDescent="0.2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s="1" cm="1">
        <f t="array" ref="A2">ROW()-ROW(KVALIFIKACIA8[#Headers])</f>
        <v>1</v>
      </c>
      <c r="C2" t="s">
        <v>38</v>
      </c>
      <c r="D2">
        <v>174</v>
      </c>
      <c r="E2">
        <v>163</v>
      </c>
      <c r="F2">
        <v>213</v>
      </c>
      <c r="G2">
        <v>195</v>
      </c>
      <c r="H2">
        <v>172</v>
      </c>
      <c r="I2">
        <v>191</v>
      </c>
      <c r="J2">
        <f t="shared" ref="J2:J11" si="0">SUM(D2:I2)</f>
        <v>1108</v>
      </c>
      <c r="K2" s="2">
        <f t="shared" ref="K2:K11" si="1">IFERROR(ROUND(AVERAGE(D2:I2),2),0)</f>
        <v>184.67</v>
      </c>
    </row>
    <row r="3" spans="1:11" x14ac:dyDescent="0.2">
      <c r="A3" s="1" cm="1">
        <f t="array" ref="A3">ROW()-ROW(KVALIFIKACIA8[#Headers])</f>
        <v>2</v>
      </c>
      <c r="C3" s="3" t="s">
        <v>43</v>
      </c>
      <c r="D3">
        <v>161</v>
      </c>
      <c r="E3">
        <v>172</v>
      </c>
      <c r="F3">
        <v>143</v>
      </c>
      <c r="G3">
        <v>191</v>
      </c>
      <c r="H3">
        <v>166</v>
      </c>
      <c r="I3">
        <v>159</v>
      </c>
      <c r="J3">
        <f t="shared" si="0"/>
        <v>992</v>
      </c>
      <c r="K3" s="2">
        <f t="shared" si="1"/>
        <v>165.33</v>
      </c>
    </row>
    <row r="4" spans="1:11" x14ac:dyDescent="0.2">
      <c r="A4" s="1" cm="1">
        <f t="array" ref="A4">ROW()-ROW(KVALIFIKACIA8[#Headers])</f>
        <v>3</v>
      </c>
      <c r="C4" t="s">
        <v>41</v>
      </c>
      <c r="D4">
        <v>122</v>
      </c>
      <c r="E4">
        <v>179</v>
      </c>
      <c r="F4">
        <v>149</v>
      </c>
      <c r="G4">
        <v>175</v>
      </c>
      <c r="H4">
        <v>171</v>
      </c>
      <c r="I4">
        <v>142</v>
      </c>
      <c r="J4">
        <f t="shared" si="0"/>
        <v>938</v>
      </c>
      <c r="K4" s="2">
        <f t="shared" si="1"/>
        <v>156.33000000000001</v>
      </c>
    </row>
    <row r="5" spans="1:11" x14ac:dyDescent="0.2">
      <c r="A5" s="1" cm="1">
        <f t="array" ref="A5">ROW()-ROW(KVALIFIKACIA8[#Headers])</f>
        <v>4</v>
      </c>
      <c r="C5" t="s">
        <v>39</v>
      </c>
      <c r="D5">
        <v>132</v>
      </c>
      <c r="E5">
        <v>135</v>
      </c>
      <c r="F5">
        <v>139</v>
      </c>
      <c r="G5">
        <v>159</v>
      </c>
      <c r="H5">
        <v>170</v>
      </c>
      <c r="I5">
        <v>165</v>
      </c>
      <c r="J5">
        <f t="shared" si="0"/>
        <v>900</v>
      </c>
      <c r="K5" s="2">
        <f t="shared" si="1"/>
        <v>150</v>
      </c>
    </row>
    <row r="6" spans="1:11" x14ac:dyDescent="0.2">
      <c r="A6" s="1" cm="1">
        <f t="array" ref="A6">ROW()-ROW(KVALIFIKACIA8[#Headers])</f>
        <v>5</v>
      </c>
      <c r="C6" t="s">
        <v>44</v>
      </c>
      <c r="D6">
        <v>120</v>
      </c>
      <c r="E6">
        <v>153</v>
      </c>
      <c r="F6">
        <v>154</v>
      </c>
      <c r="G6">
        <v>122</v>
      </c>
      <c r="H6">
        <v>136</v>
      </c>
      <c r="I6">
        <v>166</v>
      </c>
      <c r="J6">
        <f t="shared" si="0"/>
        <v>851</v>
      </c>
      <c r="K6" s="2">
        <f t="shared" si="1"/>
        <v>141.83000000000001</v>
      </c>
    </row>
    <row r="7" spans="1:11" x14ac:dyDescent="0.2">
      <c r="A7" s="1" cm="1">
        <f t="array" ref="A7">ROW()-ROW(KVALIFIKACIA8[#Headers])</f>
        <v>6</v>
      </c>
      <c r="C7" t="s">
        <v>42</v>
      </c>
      <c r="D7">
        <v>150</v>
      </c>
      <c r="E7">
        <v>139</v>
      </c>
      <c r="F7">
        <v>126</v>
      </c>
      <c r="G7">
        <v>137</v>
      </c>
      <c r="H7">
        <v>142</v>
      </c>
      <c r="I7">
        <v>151</v>
      </c>
      <c r="J7">
        <f t="shared" si="0"/>
        <v>845</v>
      </c>
      <c r="K7" s="2">
        <f t="shared" si="1"/>
        <v>140.83000000000001</v>
      </c>
    </row>
    <row r="8" spans="1:11" x14ac:dyDescent="0.2">
      <c r="A8" s="1" cm="1">
        <f t="array" ref="A8">ROW()-ROW(KVALIFIKACIA8[#Headers])</f>
        <v>7</v>
      </c>
      <c r="C8" t="s">
        <v>40</v>
      </c>
      <c r="D8">
        <v>162</v>
      </c>
      <c r="E8">
        <v>146</v>
      </c>
      <c r="F8">
        <v>113</v>
      </c>
      <c r="G8">
        <v>123</v>
      </c>
      <c r="H8">
        <v>123</v>
      </c>
      <c r="I8">
        <v>128</v>
      </c>
      <c r="J8">
        <f t="shared" si="0"/>
        <v>795</v>
      </c>
      <c r="K8" s="2">
        <f t="shared" si="1"/>
        <v>132.5</v>
      </c>
    </row>
    <row r="9" spans="1:11" x14ac:dyDescent="0.2">
      <c r="A9" s="1" cm="1">
        <f t="array" ref="A9">ROW()-ROW(KVALIFIKACIA8[#Headers])</f>
        <v>8</v>
      </c>
      <c r="C9" t="s">
        <v>20</v>
      </c>
      <c r="D9">
        <v>134</v>
      </c>
      <c r="E9">
        <v>114</v>
      </c>
      <c r="F9">
        <v>137</v>
      </c>
      <c r="G9">
        <v>104</v>
      </c>
      <c r="H9">
        <v>148</v>
      </c>
      <c r="I9">
        <v>150</v>
      </c>
      <c r="J9">
        <f t="shared" si="0"/>
        <v>787</v>
      </c>
      <c r="K9" s="2">
        <f t="shared" si="1"/>
        <v>131.16999999999999</v>
      </c>
    </row>
    <row r="10" spans="1:11" x14ac:dyDescent="0.2">
      <c r="A10" s="1" cm="1">
        <f t="array" ref="A10">ROW()-ROW(KVALIFIKACIA8[#Headers])</f>
        <v>9</v>
      </c>
      <c r="J10">
        <f t="shared" si="0"/>
        <v>0</v>
      </c>
      <c r="K10" s="2">
        <f t="shared" si="1"/>
        <v>0</v>
      </c>
    </row>
    <row r="11" spans="1:11" x14ac:dyDescent="0.2">
      <c r="A11" s="1"/>
      <c r="J11">
        <f t="shared" si="0"/>
        <v>0</v>
      </c>
      <c r="K11" s="2">
        <f t="shared" si="1"/>
        <v>0</v>
      </c>
    </row>
    <row r="12" spans="1:11" x14ac:dyDescent="0.2">
      <c r="A12" s="1"/>
    </row>
    <row r="14" spans="1:11" x14ac:dyDescent="0.2">
      <c r="A14" s="7" t="s">
        <v>12</v>
      </c>
      <c r="B14" s="7"/>
      <c r="C14" s="7"/>
      <c r="D14" s="7"/>
      <c r="E14" s="7"/>
      <c r="F14" s="7"/>
      <c r="G14" s="7"/>
      <c r="H14" s="7"/>
    </row>
    <row r="15" spans="1:11" x14ac:dyDescent="0.2">
      <c r="A15" t="s">
        <v>0</v>
      </c>
      <c r="B15" t="s">
        <v>10</v>
      </c>
      <c r="C15" t="s">
        <v>1</v>
      </c>
      <c r="D15" t="s">
        <v>11</v>
      </c>
      <c r="E15" t="s">
        <v>2</v>
      </c>
      <c r="F15" t="s">
        <v>3</v>
      </c>
      <c r="G15" t="s">
        <v>8</v>
      </c>
      <c r="H15" t="s">
        <v>9</v>
      </c>
    </row>
    <row r="16" spans="1:11" x14ac:dyDescent="0.2">
      <c r="A16" s="1" cm="1">
        <f t="array" ref="A16">ROW()-ROW(FINALE_19[#Headers])</f>
        <v>1</v>
      </c>
      <c r="C16" t="s">
        <v>38</v>
      </c>
      <c r="D16">
        <f>IFERROR(VLOOKUP(C16,KVALIFIKACIA8[[Meno]:[Spolu]],8,0),"")</f>
        <v>1108</v>
      </c>
      <c r="E16">
        <v>157</v>
      </c>
      <c r="F16">
        <v>168</v>
      </c>
      <c r="G16">
        <f>SUM(D16:F16)</f>
        <v>1433</v>
      </c>
      <c r="H16" s="2">
        <f>IFERROR(ROUND(AVERAGE(E16:F16),2),0)</f>
        <v>162.5</v>
      </c>
    </row>
    <row r="17" spans="1:8" x14ac:dyDescent="0.2">
      <c r="A17" s="1" cm="1">
        <f t="array" ref="A17">ROW()-ROW(FINALE_19[#Headers])</f>
        <v>2</v>
      </c>
      <c r="C17" s="3" t="s">
        <v>43</v>
      </c>
      <c r="D17">
        <f>IFERROR(VLOOKUP(C17,KVALIFIKACIA8[[Meno]:[Spolu]],8,0),"")</f>
        <v>992</v>
      </c>
      <c r="E17">
        <v>143</v>
      </c>
      <c r="F17">
        <v>194</v>
      </c>
      <c r="G17">
        <f>SUM(D17:F17)</f>
        <v>1329</v>
      </c>
      <c r="H17" s="2">
        <f>IFERROR(ROUND(AVERAGE(E17:F17),2),0)</f>
        <v>168.5</v>
      </c>
    </row>
    <row r="18" spans="1:8" x14ac:dyDescent="0.2">
      <c r="A18" s="1" cm="1">
        <f t="array" ref="A18">ROW()-ROW(FINALE_19[#Headers])</f>
        <v>3</v>
      </c>
      <c r="C18" t="s">
        <v>41</v>
      </c>
      <c r="D18">
        <f>IFERROR(VLOOKUP(C18,KVALIFIKACIA8[[Meno]:[Spolu]],8,0),"")</f>
        <v>938</v>
      </c>
      <c r="E18">
        <v>143</v>
      </c>
      <c r="F18">
        <v>166</v>
      </c>
      <c r="G18">
        <f>SUM(D18:F18)</f>
        <v>1247</v>
      </c>
      <c r="H18" s="2">
        <f>IFERROR(ROUND(AVERAGE(E18:F18),2),0)</f>
        <v>154.5</v>
      </c>
    </row>
    <row r="19" spans="1:8" x14ac:dyDescent="0.2">
      <c r="A19" s="1" cm="1">
        <f t="array" ref="A19">ROW()-ROW(FINALE_19[#Headers])</f>
        <v>4</v>
      </c>
      <c r="C19" t="s">
        <v>39</v>
      </c>
      <c r="D19">
        <f>IFERROR(VLOOKUP(C19,KVALIFIKACIA8[[Meno]:[Spolu]],8,0),"")</f>
        <v>900</v>
      </c>
      <c r="E19">
        <v>139</v>
      </c>
      <c r="F19">
        <v>120</v>
      </c>
      <c r="G19">
        <f>SUM(D19:F19)</f>
        <v>1159</v>
      </c>
      <c r="H19" s="2">
        <f>IFERROR(ROUND(AVERAGE(E19:F19),2),0)</f>
        <v>129.5</v>
      </c>
    </row>
    <row r="20" spans="1:8" x14ac:dyDescent="0.2">
      <c r="A20" s="1"/>
    </row>
    <row r="21" spans="1:8" x14ac:dyDescent="0.2">
      <c r="A21" s="1"/>
    </row>
    <row r="22" spans="1:8" x14ac:dyDescent="0.2">
      <c r="A22" s="7" t="s">
        <v>13</v>
      </c>
      <c r="B22" s="7"/>
      <c r="C22" s="7"/>
      <c r="D22" s="7"/>
      <c r="E22" s="7"/>
      <c r="F22" s="7"/>
      <c r="G22" s="7"/>
      <c r="H22" s="7"/>
    </row>
    <row r="23" spans="1:8" x14ac:dyDescent="0.2">
      <c r="A23" t="s">
        <v>0</v>
      </c>
      <c r="B23" t="s">
        <v>10</v>
      </c>
      <c r="C23" t="s">
        <v>1</v>
      </c>
      <c r="D23" t="s">
        <v>11</v>
      </c>
      <c r="E23" t="s">
        <v>2</v>
      </c>
      <c r="F23" t="s">
        <v>3</v>
      </c>
      <c r="G23" t="s">
        <v>8</v>
      </c>
      <c r="H23" t="s">
        <v>9</v>
      </c>
    </row>
    <row r="24" spans="1:8" x14ac:dyDescent="0.2">
      <c r="A24" s="1" cm="1">
        <f t="array" ref="A24">ROW()-ROW(FINALE_210[#Headers])</f>
        <v>1</v>
      </c>
      <c r="C24" s="4" t="s">
        <v>38</v>
      </c>
      <c r="D24">
        <f>IFERROR(VLOOKUP(C24,FINALE_19[[Meno]:[Spolu]],5,0),"")</f>
        <v>1433</v>
      </c>
      <c r="E24">
        <v>180</v>
      </c>
      <c r="F24">
        <v>175</v>
      </c>
      <c r="G24">
        <f>SUM(D24:F24)</f>
        <v>1788</v>
      </c>
      <c r="H24" s="2">
        <f>IFERROR(ROUND(AVERAGE(E24:F24),2),0)</f>
        <v>177.5</v>
      </c>
    </row>
    <row r="25" spans="1:8" x14ac:dyDescent="0.2">
      <c r="A25" s="1" cm="1">
        <f t="array" ref="A25">ROW()-ROW(FINALE_210[#Headers])</f>
        <v>2</v>
      </c>
      <c r="C25" s="5" t="s">
        <v>43</v>
      </c>
      <c r="D25">
        <f>IFERROR(VLOOKUP(C25,FINALE_19[[Meno]:[Spolu]],5,0),"")</f>
        <v>1329</v>
      </c>
      <c r="E25">
        <v>170</v>
      </c>
      <c r="F25">
        <v>141</v>
      </c>
      <c r="G25">
        <f>SUM(D25:F25)</f>
        <v>1640</v>
      </c>
      <c r="H25" s="2">
        <f>IFERROR(ROUND(AVERAGE(E25:F25),2),0)</f>
        <v>155.5</v>
      </c>
    </row>
    <row r="26" spans="1:8" x14ac:dyDescent="0.2">
      <c r="A26" s="1" cm="1">
        <f t="array" ref="A26">ROW()-ROW(FINALE_210[#Headers])</f>
        <v>3</v>
      </c>
      <c r="C26" s="4" t="s">
        <v>41</v>
      </c>
      <c r="D26">
        <f>IFERROR(VLOOKUP(C26,FINALE_19[[Meno]:[Spolu]],5,0),"")</f>
        <v>1247</v>
      </c>
      <c r="E26">
        <v>159</v>
      </c>
      <c r="F26">
        <v>143</v>
      </c>
      <c r="G26">
        <f>SUM(D26:F26)</f>
        <v>1549</v>
      </c>
      <c r="H26" s="2">
        <f>IFERROR(ROUND(AVERAGE(E26:F26),2),0)</f>
        <v>151</v>
      </c>
    </row>
    <row r="27" spans="1:8" x14ac:dyDescent="0.2">
      <c r="A27" s="1" cm="1">
        <f t="array" ref="A27">ROW()-ROW(FINALE_210[#Headers])</f>
        <v>4</v>
      </c>
      <c r="C27" s="6" t="s">
        <v>39</v>
      </c>
      <c r="D27">
        <f>IFERROR(VLOOKUP(C27,FINALE_19[[Meno]:[Spolu]],5,0),"")</f>
        <v>1159</v>
      </c>
      <c r="E27">
        <v>128</v>
      </c>
      <c r="F27">
        <v>152</v>
      </c>
      <c r="G27">
        <f>SUM(D27:F27)</f>
        <v>1439</v>
      </c>
      <c r="H27" s="2">
        <f>IFERROR(ROUND(AVERAGE(E27:F27),2),0)</f>
        <v>140</v>
      </c>
    </row>
  </sheetData>
  <mergeCells count="2">
    <mergeCell ref="A14:H14"/>
    <mergeCell ref="A22:H22"/>
  </mergeCells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tabSelected="1" view="pageLayout" zoomScale="138" zoomScaleNormal="55" zoomScalePageLayoutView="138" workbookViewId="0">
      <selection activeCell="C13" sqref="C13"/>
    </sheetView>
  </sheetViews>
  <sheetFormatPr baseColWidth="10" defaultColWidth="11" defaultRowHeight="16" x14ac:dyDescent="0.2"/>
  <cols>
    <col min="1" max="1" width="6.33203125" customWidth="1"/>
    <col min="2" max="2" width="9.33203125" customWidth="1"/>
    <col min="3" max="3" width="18.33203125" customWidth="1"/>
    <col min="4" max="4" width="18.6640625" customWidth="1"/>
    <col min="5" max="5" width="8.1640625" bestFit="1" customWidth="1"/>
    <col min="6" max="10" width="10.6640625" customWidth="1"/>
    <col min="11" max="11" width="9.5" customWidth="1"/>
  </cols>
  <sheetData>
    <row r="1" spans="1:12" x14ac:dyDescent="0.2">
      <c r="A1" t="s">
        <v>0</v>
      </c>
      <c r="B1" t="s">
        <v>10</v>
      </c>
      <c r="C1" t="s">
        <v>1</v>
      </c>
      <c r="D1" t="s">
        <v>18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 x14ac:dyDescent="0.2">
      <c r="A2" s="1" cm="1">
        <f t="array" ref="A2">ROW()-ROW(KVALIFIKACIA1117[#Headers])</f>
        <v>1</v>
      </c>
      <c r="C2" t="s">
        <v>17</v>
      </c>
      <c r="D2" t="s">
        <v>21</v>
      </c>
      <c r="E2">
        <v>138</v>
      </c>
      <c r="F2">
        <v>123</v>
      </c>
      <c r="G2">
        <v>98</v>
      </c>
      <c r="H2">
        <v>107</v>
      </c>
      <c r="I2">
        <v>95</v>
      </c>
      <c r="J2">
        <v>92</v>
      </c>
      <c r="K2">
        <f>SUM(E2:J2)</f>
        <v>653</v>
      </c>
      <c r="L2" s="2">
        <f>IFERROR(ROUND(AVERAGE(E2:J2),2),0)</f>
        <v>108.83</v>
      </c>
    </row>
    <row r="3" spans="1:12" x14ac:dyDescent="0.2">
      <c r="A3" s="1" cm="1">
        <f t="array" ref="A3">ROW()-ROW(KVALIFIKACIA1117[#Headers])</f>
        <v>2</v>
      </c>
      <c r="C3" t="s">
        <v>19</v>
      </c>
      <c r="D3" t="s">
        <v>22</v>
      </c>
      <c r="E3">
        <v>136</v>
      </c>
      <c r="F3">
        <v>144</v>
      </c>
      <c r="G3">
        <v>124</v>
      </c>
      <c r="H3">
        <v>137</v>
      </c>
      <c r="I3">
        <v>140</v>
      </c>
      <c r="J3">
        <v>153</v>
      </c>
      <c r="K3">
        <f t="shared" ref="K3:K6" si="0">SUM(E3:J3)</f>
        <v>834</v>
      </c>
      <c r="L3" s="2">
        <f t="shared" ref="L3:L6" si="1">IFERROR(ROUND(AVERAGE(E3:J3),2),0)</f>
        <v>139</v>
      </c>
    </row>
    <row r="4" spans="1:12" x14ac:dyDescent="0.2">
      <c r="A4" s="1" cm="1">
        <f t="array" ref="A4">ROW()-ROW(KVALIFIKACIA1117[#Headers])</f>
        <v>3</v>
      </c>
      <c r="C4" t="s">
        <v>20</v>
      </c>
      <c r="D4" t="s">
        <v>23</v>
      </c>
      <c r="E4">
        <v>134</v>
      </c>
      <c r="F4">
        <v>114</v>
      </c>
      <c r="G4">
        <v>137</v>
      </c>
      <c r="H4">
        <v>104</v>
      </c>
      <c r="I4">
        <v>148</v>
      </c>
      <c r="J4">
        <v>150</v>
      </c>
      <c r="K4">
        <f t="shared" si="0"/>
        <v>787</v>
      </c>
      <c r="L4" s="2">
        <f t="shared" si="1"/>
        <v>131.16999999999999</v>
      </c>
    </row>
    <row r="5" spans="1:12" x14ac:dyDescent="0.2">
      <c r="A5" s="1" cm="1">
        <f t="array" ref="A5">ROW()-ROW(KVALIFIKACIA1117[#Headers])</f>
        <v>4</v>
      </c>
      <c r="K5">
        <f t="shared" si="0"/>
        <v>0</v>
      </c>
      <c r="L5" s="2">
        <f t="shared" si="1"/>
        <v>0</v>
      </c>
    </row>
    <row r="6" spans="1:12" x14ac:dyDescent="0.2">
      <c r="A6" s="1" cm="1">
        <f t="array" ref="A6">ROW()-ROW(KVALIFIKACIA1117[#Headers])</f>
        <v>5</v>
      </c>
      <c r="K6">
        <f t="shared" si="0"/>
        <v>0</v>
      </c>
      <c r="L6" s="2">
        <f t="shared" si="1"/>
        <v>0</v>
      </c>
    </row>
  </sheetData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2"/>
  <sheetViews>
    <sheetView zoomScale="116" zoomScaleNormal="55" zoomScalePageLayoutView="138" workbookViewId="0">
      <selection activeCell="J8" sqref="J8"/>
    </sheetView>
  </sheetViews>
  <sheetFormatPr baseColWidth="10" defaultColWidth="11" defaultRowHeight="16" x14ac:dyDescent="0.2"/>
  <cols>
    <col min="1" max="1" width="6.33203125" customWidth="1"/>
    <col min="2" max="2" width="11.33203125" customWidth="1"/>
    <col min="3" max="3" width="29.33203125" customWidth="1"/>
    <col min="4" max="4" width="17.6640625" bestFit="1" customWidth="1"/>
    <col min="5" max="5" width="25.6640625" bestFit="1" customWidth="1"/>
    <col min="6" max="6" width="25.33203125" bestFit="1" customWidth="1"/>
    <col min="7" max="7" width="16.5" bestFit="1" customWidth="1"/>
    <col min="8" max="8" width="16.33203125" bestFit="1" customWidth="1"/>
    <col min="9" max="9" width="11.5" customWidth="1"/>
  </cols>
  <sheetData>
    <row r="1" spans="1:9" x14ac:dyDescent="0.2">
      <c r="A1" t="s">
        <v>0</v>
      </c>
      <c r="B1" t="s">
        <v>10</v>
      </c>
      <c r="C1" t="s">
        <v>1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8</v>
      </c>
    </row>
    <row r="2" spans="1:9" x14ac:dyDescent="0.2">
      <c r="A2" s="1" cm="1">
        <f t="array" ref="A2">ROW()-ROW(KVALIFIKACIA[#Headers])</f>
        <v>1</v>
      </c>
      <c r="I2">
        <f t="shared" ref="I2:I41" si="0">SUM(D2:H2)</f>
        <v>0</v>
      </c>
    </row>
    <row r="3" spans="1:9" x14ac:dyDescent="0.2">
      <c r="A3" s="1" cm="1">
        <f t="array" ref="A3">ROW()-ROW(KVALIFIKACIA[#Headers])</f>
        <v>2</v>
      </c>
      <c r="I3">
        <f t="shared" si="0"/>
        <v>0</v>
      </c>
    </row>
    <row r="4" spans="1:9" x14ac:dyDescent="0.2">
      <c r="A4" s="1" cm="1">
        <f t="array" ref="A4">ROW()-ROW(KVALIFIKACIA[#Headers])</f>
        <v>3</v>
      </c>
      <c r="I4">
        <f t="shared" si="0"/>
        <v>0</v>
      </c>
    </row>
    <row r="5" spans="1:9" x14ac:dyDescent="0.2">
      <c r="A5" s="1" cm="1">
        <f t="array" ref="A5">ROW()-ROW(KVALIFIKACIA[#Headers])</f>
        <v>4</v>
      </c>
      <c r="I5">
        <f t="shared" si="0"/>
        <v>0</v>
      </c>
    </row>
    <row r="6" spans="1:9" x14ac:dyDescent="0.2">
      <c r="A6" s="1" cm="1">
        <f t="array" ref="A6">ROW()-ROW(KVALIFIKACIA[#Headers])</f>
        <v>5</v>
      </c>
      <c r="I6">
        <f t="shared" si="0"/>
        <v>0</v>
      </c>
    </row>
    <row r="7" spans="1:9" x14ac:dyDescent="0.2">
      <c r="A7" s="1" cm="1">
        <f t="array" ref="A7">ROW()-ROW(KVALIFIKACIA[#Headers])</f>
        <v>6</v>
      </c>
      <c r="I7">
        <f t="shared" si="0"/>
        <v>0</v>
      </c>
    </row>
    <row r="8" spans="1:9" x14ac:dyDescent="0.2">
      <c r="A8" s="1" cm="1">
        <f t="array" ref="A8">ROW()-ROW(KVALIFIKACIA[#Headers])</f>
        <v>7</v>
      </c>
      <c r="I8">
        <f t="shared" si="0"/>
        <v>0</v>
      </c>
    </row>
    <row r="9" spans="1:9" x14ac:dyDescent="0.2">
      <c r="A9" s="1" cm="1">
        <f t="array" ref="A9">ROW()-ROW(KVALIFIKACIA[#Headers])</f>
        <v>8</v>
      </c>
      <c r="I9">
        <f t="shared" si="0"/>
        <v>0</v>
      </c>
    </row>
    <row r="10" spans="1:9" x14ac:dyDescent="0.2">
      <c r="A10" s="1" cm="1">
        <f t="array" ref="A10">ROW()-ROW(KVALIFIKACIA[#Headers])</f>
        <v>9</v>
      </c>
      <c r="I10">
        <f t="shared" si="0"/>
        <v>0</v>
      </c>
    </row>
    <row r="11" spans="1:9" x14ac:dyDescent="0.2">
      <c r="A11" s="1" cm="1">
        <f t="array" ref="A11">ROW()-ROW(KVALIFIKACIA[#Headers])</f>
        <v>10</v>
      </c>
      <c r="I11">
        <f t="shared" si="0"/>
        <v>0</v>
      </c>
    </row>
    <row r="12" spans="1:9" x14ac:dyDescent="0.2">
      <c r="A12" s="1" cm="1">
        <f t="array" ref="A12">ROW()-ROW(KVALIFIKACIA[#Headers])</f>
        <v>11</v>
      </c>
      <c r="I12">
        <f t="shared" si="0"/>
        <v>0</v>
      </c>
    </row>
    <row r="13" spans="1:9" x14ac:dyDescent="0.2">
      <c r="A13" s="1" cm="1">
        <f t="array" ref="A13">ROW()-ROW(KVALIFIKACIA[#Headers])</f>
        <v>12</v>
      </c>
      <c r="I13">
        <f t="shared" si="0"/>
        <v>0</v>
      </c>
    </row>
    <row r="14" spans="1:9" x14ac:dyDescent="0.2">
      <c r="A14" s="1" cm="1">
        <f t="array" ref="A14">ROW()-ROW(KVALIFIKACIA[#Headers])</f>
        <v>13</v>
      </c>
      <c r="I14">
        <f t="shared" si="0"/>
        <v>0</v>
      </c>
    </row>
    <row r="15" spans="1:9" x14ac:dyDescent="0.2">
      <c r="A15" s="1" cm="1">
        <f t="array" ref="A15">ROW()-ROW(KVALIFIKACIA[#Headers])</f>
        <v>14</v>
      </c>
      <c r="I15">
        <f t="shared" si="0"/>
        <v>0</v>
      </c>
    </row>
    <row r="16" spans="1:9" x14ac:dyDescent="0.2">
      <c r="A16" s="1" cm="1">
        <f t="array" ref="A16">ROW()-ROW(KVALIFIKACIA[#Headers])</f>
        <v>15</v>
      </c>
      <c r="I16">
        <f t="shared" si="0"/>
        <v>0</v>
      </c>
    </row>
    <row r="17" spans="1:9" x14ac:dyDescent="0.2">
      <c r="A17" s="1" cm="1">
        <f t="array" ref="A17">ROW()-ROW(KVALIFIKACIA[#Headers])</f>
        <v>16</v>
      </c>
      <c r="I17">
        <f t="shared" si="0"/>
        <v>0</v>
      </c>
    </row>
    <row r="18" spans="1:9" x14ac:dyDescent="0.2">
      <c r="A18" s="1" cm="1">
        <f t="array" ref="A18">ROW()-ROW(KVALIFIKACIA[#Headers])</f>
        <v>17</v>
      </c>
      <c r="I18">
        <f t="shared" si="0"/>
        <v>0</v>
      </c>
    </row>
    <row r="19" spans="1:9" x14ac:dyDescent="0.2">
      <c r="A19" s="1" cm="1">
        <f t="array" ref="A19">ROW()-ROW(KVALIFIKACIA[#Headers])</f>
        <v>18</v>
      </c>
      <c r="I19">
        <f t="shared" si="0"/>
        <v>0</v>
      </c>
    </row>
    <row r="20" spans="1:9" x14ac:dyDescent="0.2">
      <c r="A20" s="1" cm="1">
        <f t="array" ref="A20">ROW()-ROW(KVALIFIKACIA[#Headers])</f>
        <v>19</v>
      </c>
      <c r="I20">
        <f t="shared" si="0"/>
        <v>0</v>
      </c>
    </row>
    <row r="21" spans="1:9" x14ac:dyDescent="0.2">
      <c r="A21" s="1" cm="1">
        <f t="array" ref="A21">ROW()-ROW(KVALIFIKACIA[#Headers])</f>
        <v>20</v>
      </c>
      <c r="I21">
        <f t="shared" si="0"/>
        <v>0</v>
      </c>
    </row>
    <row r="22" spans="1:9" x14ac:dyDescent="0.2">
      <c r="A22" s="1" cm="1">
        <f t="array" ref="A22">ROW()-ROW(KVALIFIKACIA[#Headers])</f>
        <v>21</v>
      </c>
      <c r="I22">
        <f t="shared" si="0"/>
        <v>0</v>
      </c>
    </row>
    <row r="23" spans="1:9" x14ac:dyDescent="0.2">
      <c r="A23" s="1" cm="1">
        <f t="array" ref="A23">ROW()-ROW(KVALIFIKACIA[#Headers])</f>
        <v>22</v>
      </c>
      <c r="I23">
        <f t="shared" si="0"/>
        <v>0</v>
      </c>
    </row>
    <row r="24" spans="1:9" x14ac:dyDescent="0.2">
      <c r="A24" s="1" cm="1">
        <f t="array" ref="A24">ROW()-ROW(KVALIFIKACIA[#Headers])</f>
        <v>23</v>
      </c>
      <c r="I24">
        <f t="shared" si="0"/>
        <v>0</v>
      </c>
    </row>
    <row r="25" spans="1:9" x14ac:dyDescent="0.2">
      <c r="A25" s="1" cm="1">
        <f t="array" ref="A25">ROW()-ROW(KVALIFIKACIA[#Headers])</f>
        <v>24</v>
      </c>
      <c r="I25">
        <f t="shared" si="0"/>
        <v>0</v>
      </c>
    </row>
    <row r="26" spans="1:9" x14ac:dyDescent="0.2">
      <c r="A26" s="1" cm="1">
        <f t="array" ref="A26">ROW()-ROW(KVALIFIKACIA[#Headers])</f>
        <v>25</v>
      </c>
      <c r="I26">
        <f t="shared" si="0"/>
        <v>0</v>
      </c>
    </row>
    <row r="27" spans="1:9" x14ac:dyDescent="0.2">
      <c r="A27" s="1" cm="1">
        <f t="array" ref="A27">ROW()-ROW(KVALIFIKACIA[#Headers])</f>
        <v>26</v>
      </c>
      <c r="I27">
        <f t="shared" si="0"/>
        <v>0</v>
      </c>
    </row>
    <row r="28" spans="1:9" x14ac:dyDescent="0.2">
      <c r="A28" s="1" cm="1">
        <f t="array" ref="A28">ROW()-ROW(KVALIFIKACIA[#Headers])</f>
        <v>27</v>
      </c>
      <c r="I28">
        <f t="shared" si="0"/>
        <v>0</v>
      </c>
    </row>
    <row r="29" spans="1:9" x14ac:dyDescent="0.2">
      <c r="A29" s="1" cm="1">
        <f t="array" ref="A29">ROW()-ROW(KVALIFIKACIA[#Headers])</f>
        <v>28</v>
      </c>
      <c r="I29">
        <f t="shared" si="0"/>
        <v>0</v>
      </c>
    </row>
    <row r="30" spans="1:9" x14ac:dyDescent="0.2">
      <c r="A30" s="1" cm="1">
        <f t="array" ref="A30">ROW()-ROW(KVALIFIKACIA[#Headers])</f>
        <v>29</v>
      </c>
      <c r="I30">
        <f t="shared" si="0"/>
        <v>0</v>
      </c>
    </row>
    <row r="31" spans="1:9" x14ac:dyDescent="0.2">
      <c r="A31" s="1" cm="1">
        <f t="array" ref="A31">ROW()-ROW(KVALIFIKACIA[#Headers])</f>
        <v>30</v>
      </c>
      <c r="I31">
        <f t="shared" si="0"/>
        <v>0</v>
      </c>
    </row>
    <row r="32" spans="1:9" x14ac:dyDescent="0.2">
      <c r="A32" s="1" cm="1">
        <f t="array" ref="A32">ROW()-ROW(KVALIFIKACIA[#Headers])</f>
        <v>31</v>
      </c>
      <c r="I32">
        <f t="shared" si="0"/>
        <v>0</v>
      </c>
    </row>
    <row r="33" spans="1:9" x14ac:dyDescent="0.2">
      <c r="A33" s="1" cm="1">
        <f t="array" ref="A33">ROW()-ROW(KVALIFIKACIA[#Headers])</f>
        <v>32</v>
      </c>
      <c r="I33">
        <f t="shared" si="0"/>
        <v>0</v>
      </c>
    </row>
    <row r="34" spans="1:9" x14ac:dyDescent="0.2">
      <c r="A34" s="1" cm="1">
        <f t="array" ref="A34">ROW()-ROW(KVALIFIKACIA[#Headers])</f>
        <v>33</v>
      </c>
      <c r="I34">
        <f t="shared" si="0"/>
        <v>0</v>
      </c>
    </row>
    <row r="35" spans="1:9" x14ac:dyDescent="0.2">
      <c r="A35" s="1" cm="1">
        <f t="array" ref="A35">ROW()-ROW(KVALIFIKACIA[#Headers])</f>
        <v>34</v>
      </c>
      <c r="I35">
        <f t="shared" si="0"/>
        <v>0</v>
      </c>
    </row>
    <row r="36" spans="1:9" x14ac:dyDescent="0.2">
      <c r="A36" s="1" cm="1">
        <f t="array" ref="A36">ROW()-ROW(KVALIFIKACIA[#Headers])</f>
        <v>35</v>
      </c>
      <c r="I36">
        <f t="shared" si="0"/>
        <v>0</v>
      </c>
    </row>
    <row r="37" spans="1:9" x14ac:dyDescent="0.2">
      <c r="A37" s="1" cm="1">
        <f t="array" ref="A37">ROW()-ROW(KVALIFIKACIA[#Headers])</f>
        <v>36</v>
      </c>
      <c r="I37">
        <f t="shared" si="0"/>
        <v>0</v>
      </c>
    </row>
    <row r="38" spans="1:9" x14ac:dyDescent="0.2">
      <c r="A38" s="1" cm="1">
        <f t="array" ref="A38">ROW()-ROW(KVALIFIKACIA[#Headers])</f>
        <v>37</v>
      </c>
      <c r="I38">
        <f t="shared" si="0"/>
        <v>0</v>
      </c>
    </row>
    <row r="39" spans="1:9" x14ac:dyDescent="0.2">
      <c r="A39" s="1" cm="1">
        <f t="array" ref="A39">ROW()-ROW(KVALIFIKACIA[#Headers])</f>
        <v>38</v>
      </c>
      <c r="I39">
        <f t="shared" si="0"/>
        <v>0</v>
      </c>
    </row>
    <row r="40" spans="1:9" x14ac:dyDescent="0.2">
      <c r="A40" s="1" cm="1">
        <f t="array" ref="A40">ROW()-ROW(KVALIFIKACIA[#Headers])</f>
        <v>39</v>
      </c>
      <c r="I40">
        <f t="shared" si="0"/>
        <v>0</v>
      </c>
    </row>
    <row r="41" spans="1:9" x14ac:dyDescent="0.2">
      <c r="A41" s="1" cm="1">
        <f t="array" ref="A41">ROW()-ROW(KVALIFIKACIA[#Headers])</f>
        <v>40</v>
      </c>
      <c r="I41">
        <f t="shared" si="0"/>
        <v>0</v>
      </c>
    </row>
    <row r="42" spans="1:9" x14ac:dyDescent="0.2">
      <c r="A42" s="1"/>
    </row>
  </sheetData>
  <phoneticPr fontId="2" type="noConversion"/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fb520d8-df98-444b-9f20-0dd9d08cf98c}" enabled="1" method="Standard" siteId="{65bc0b3b-7ca2-488c-ba9c-b1bebdd49af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muži </vt:lpstr>
      <vt:lpstr>ženy </vt:lpstr>
      <vt:lpstr>juniori-ky</vt:lpstr>
      <vt:lpstr>VZOR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Slovensky Bowlingovy Zvaz</cp:lastModifiedBy>
  <dcterms:created xsi:type="dcterms:W3CDTF">2023-11-14T20:39:05Z</dcterms:created>
  <dcterms:modified xsi:type="dcterms:W3CDTF">2023-11-27T20:56:14Z</dcterms:modified>
</cp:coreProperties>
</file>